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3. Deuda Total\"/>
    </mc:Choice>
  </mc:AlternateContent>
  <bookViews>
    <workbookView xWindow="0" yWindow="0" windowWidth="20490" windowHeight="8340"/>
  </bookViews>
  <sheets>
    <sheet name="Sal Total" sheetId="1" r:id="rId1"/>
  </sheets>
  <externalReferences>
    <externalReference r:id="rId2"/>
  </externalReferences>
  <definedNames>
    <definedName name="_xlnm.Print_Area" localSheetId="0">'Sal Total'!$A$1:$V$28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0" i="1" l="1"/>
  <c r="V20" i="1"/>
  <c r="U20" i="1"/>
  <c r="T20" i="1"/>
  <c r="S20" i="1"/>
  <c r="R20" i="1"/>
  <c r="R18" i="1" s="1"/>
  <c r="Q20" i="1"/>
  <c r="Q18" i="1" s="1"/>
  <c r="P20" i="1"/>
  <c r="O20" i="1"/>
  <c r="N20" i="1"/>
  <c r="M20" i="1"/>
  <c r="L20" i="1"/>
  <c r="K20" i="1"/>
  <c r="J20" i="1"/>
  <c r="J18" i="1" s="1"/>
  <c r="I20" i="1"/>
  <c r="I18" i="1" s="1"/>
  <c r="H20" i="1"/>
  <c r="G20" i="1"/>
  <c r="F20" i="1"/>
  <c r="E20" i="1"/>
  <c r="D20" i="1"/>
  <c r="C20" i="1"/>
  <c r="B20" i="1"/>
  <c r="B18" i="1" s="1"/>
  <c r="W19" i="1"/>
  <c r="W18" i="1" s="1"/>
  <c r="V19" i="1"/>
  <c r="U19" i="1"/>
  <c r="T19" i="1"/>
  <c r="S19" i="1"/>
  <c r="S18" i="1" s="1"/>
  <c r="R19" i="1"/>
  <c r="Q19" i="1"/>
  <c r="P19" i="1"/>
  <c r="P18" i="1" s="1"/>
  <c r="O19" i="1"/>
  <c r="O18" i="1" s="1"/>
  <c r="N19" i="1"/>
  <c r="M19" i="1"/>
  <c r="L19" i="1"/>
  <c r="K19" i="1"/>
  <c r="K18" i="1" s="1"/>
  <c r="J19" i="1"/>
  <c r="I19" i="1"/>
  <c r="H19" i="1"/>
  <c r="H18" i="1" s="1"/>
  <c r="G19" i="1"/>
  <c r="G18" i="1" s="1"/>
  <c r="F19" i="1"/>
  <c r="E19" i="1"/>
  <c r="D19" i="1"/>
  <c r="C19" i="1"/>
  <c r="C18" i="1" s="1"/>
  <c r="B19" i="1"/>
  <c r="V18" i="1"/>
  <c r="U18" i="1"/>
  <c r="T18" i="1"/>
  <c r="N18" i="1"/>
  <c r="M18" i="1"/>
  <c r="L18" i="1"/>
  <c r="F18" i="1"/>
  <c r="E18" i="1"/>
  <c r="D18" i="1"/>
  <c r="W17" i="1"/>
  <c r="V17" i="1"/>
  <c r="U17" i="1"/>
  <c r="T17" i="1"/>
  <c r="T15" i="1" s="1"/>
  <c r="T21" i="1" s="1"/>
  <c r="S17" i="1"/>
  <c r="S15" i="1" s="1"/>
  <c r="R17" i="1"/>
  <c r="Q17" i="1"/>
  <c r="P17" i="1"/>
  <c r="O17" i="1"/>
  <c r="N17" i="1"/>
  <c r="M17" i="1"/>
  <c r="L17" i="1"/>
  <c r="L15" i="1" s="1"/>
  <c r="L21" i="1" s="1"/>
  <c r="K17" i="1"/>
  <c r="K15" i="1" s="1"/>
  <c r="J17" i="1"/>
  <c r="I17" i="1"/>
  <c r="H17" i="1"/>
  <c r="G17" i="1"/>
  <c r="F17" i="1"/>
  <c r="E17" i="1"/>
  <c r="D17" i="1"/>
  <c r="D15" i="1" s="1"/>
  <c r="D21" i="1" s="1"/>
  <c r="C17" i="1"/>
  <c r="C15" i="1" s="1"/>
  <c r="B17" i="1"/>
  <c r="W16" i="1"/>
  <c r="V16" i="1"/>
  <c r="U16" i="1"/>
  <c r="U15" i="1" s="1"/>
  <c r="U21" i="1" s="1"/>
  <c r="T16" i="1"/>
  <c r="S16" i="1"/>
  <c r="R16" i="1"/>
  <c r="R15" i="1" s="1"/>
  <c r="Q16" i="1"/>
  <c r="Q15" i="1" s="1"/>
  <c r="Q21" i="1" s="1"/>
  <c r="P16" i="1"/>
  <c r="O16" i="1"/>
  <c r="N16" i="1"/>
  <c r="M16" i="1"/>
  <c r="M15" i="1" s="1"/>
  <c r="M21" i="1" s="1"/>
  <c r="L16" i="1"/>
  <c r="K16" i="1"/>
  <c r="J16" i="1"/>
  <c r="J15" i="1" s="1"/>
  <c r="I16" i="1"/>
  <c r="I15" i="1" s="1"/>
  <c r="I21" i="1" s="1"/>
  <c r="H16" i="1"/>
  <c r="G16" i="1"/>
  <c r="F16" i="1"/>
  <c r="E16" i="1"/>
  <c r="E15" i="1" s="1"/>
  <c r="E21" i="1" s="1"/>
  <c r="D16" i="1"/>
  <c r="C16" i="1"/>
  <c r="B16" i="1"/>
  <c r="B15" i="1" s="1"/>
  <c r="W15" i="1"/>
  <c r="W21" i="1" s="1"/>
  <c r="V15" i="1"/>
  <c r="V21" i="1" s="1"/>
  <c r="P15" i="1"/>
  <c r="O15" i="1"/>
  <c r="O21" i="1" s="1"/>
  <c r="N15" i="1"/>
  <c r="N21" i="1" s="1"/>
  <c r="H15" i="1"/>
  <c r="G15" i="1"/>
  <c r="G21" i="1" s="1"/>
  <c r="F15" i="1"/>
  <c r="F21" i="1" s="1"/>
  <c r="P21" i="1" l="1"/>
  <c r="B21" i="1"/>
  <c r="J21" i="1"/>
  <c r="R21" i="1"/>
  <c r="H21" i="1"/>
  <c r="C21" i="1"/>
  <c r="K21" i="1"/>
  <c r="S21" i="1"/>
</calcChain>
</file>

<file path=xl/sharedStrings.xml><?xml version="1.0" encoding="utf-8"?>
<sst xmlns="http://schemas.openxmlformats.org/spreadsheetml/2006/main" count="26" uniqueCount="26">
  <si>
    <t>Saldo de la Deuda Pública Total del Gobierno Central</t>
  </si>
  <si>
    <t>Al 31 de Diciembre de cada año</t>
  </si>
  <si>
    <t>(Expresado en Millones de USD)</t>
  </si>
  <si>
    <t>CONCEPTO</t>
  </si>
  <si>
    <t>2009</t>
  </si>
  <si>
    <t>2010</t>
  </si>
  <si>
    <t>2011</t>
  </si>
  <si>
    <t>2012</t>
  </si>
  <si>
    <t>2013</t>
  </si>
  <si>
    <t xml:space="preserve">2014 </t>
  </si>
  <si>
    <t>2015</t>
  </si>
  <si>
    <t>2016</t>
  </si>
  <si>
    <r>
      <t>2017</t>
    </r>
    <r>
      <rPr>
        <b/>
        <vertAlign val="superscript"/>
        <sz val="10"/>
        <color indexed="9"/>
        <rFont val="Arial"/>
        <family val="2"/>
      </rPr>
      <t>a/</t>
    </r>
  </si>
  <si>
    <t>Deuda Pública Externa</t>
  </si>
  <si>
    <t>Deuda Externa Directa</t>
  </si>
  <si>
    <t>Deuda Externa Indirecta</t>
  </si>
  <si>
    <t>Deuda Pública Interna *</t>
  </si>
  <si>
    <t>Deuda Interna Directa</t>
  </si>
  <si>
    <t xml:space="preserve">Deuda Interna Indirecta </t>
  </si>
  <si>
    <t>Total Deuda Pública</t>
  </si>
  <si>
    <t>Fe de Errata: Ajustes en el Saldo de la Deuda Pública Externa al 31/12/2015 por conciliación de conceptos de pago por cierre contable.</t>
  </si>
  <si>
    <t>Nota: Variación de Saldo al 31/12/2016 en préstamo Multilateral por ajuste en registro.</t>
  </si>
  <si>
    <t>a/ Cifras Preliminares al 30/06/2017</t>
  </si>
  <si>
    <t>Tipo de Cambio utilizado al 30/06/2017 suministrado por el BCV. 10 Bs/USD</t>
  </si>
  <si>
    <t>Fuente: Ministerio del Poder Popular de Economía y Finanzas. Oficina Nacional de Crédito Público</t>
  </si>
  <si>
    <t>Tipo de Cambio Bs/USD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</si>
</sst>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quotePrefix="1" applyNumberFormat="1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5" fontId="4" fillId="3" borderId="0" xfId="1" applyNumberFormat="1" applyFont="1" applyFill="1" applyBorder="1" applyAlignment="1">
      <alignment horizontal="right" vertical="center"/>
    </xf>
    <xf numFmtId="164" fontId="1" fillId="0" borderId="0" xfId="1" applyFont="1" applyFill="1" applyAlignment="1">
      <alignment vertical="center"/>
    </xf>
    <xf numFmtId="0" fontId="3" fillId="0" borderId="0" xfId="0" applyFont="1" applyFill="1" applyBorder="1" applyAlignment="1">
      <alignment horizontal="left" vertical="center" indent="2"/>
    </xf>
    <xf numFmtId="165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 applyAlignment="1">
      <alignment horizontal="left" vertical="center"/>
    </xf>
    <xf numFmtId="166" fontId="1" fillId="0" borderId="0" xfId="1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165" fontId="4" fillId="4" borderId="1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165" fontId="7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Fill="1"/>
    <xf numFmtId="164" fontId="6" fillId="0" borderId="0" xfId="1" applyFont="1" applyAlignment="1">
      <alignment vertical="center"/>
    </xf>
    <xf numFmtId="165" fontId="6" fillId="0" borderId="0" xfId="1" applyNumberFormat="1" applyFont="1" applyAlignment="1">
      <alignment vertical="center"/>
    </xf>
    <xf numFmtId="0" fontId="8" fillId="0" borderId="0" xfId="3" quotePrefix="1" applyNumberFormat="1" applyFont="1" applyAlignment="1">
      <alignment horizontal="left" wrapText="1"/>
    </xf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vertical="center"/>
    </xf>
    <xf numFmtId="165" fontId="10" fillId="0" borderId="0" xfId="1" applyNumberFormat="1" applyFont="1" applyAlignment="1">
      <alignment vertical="center"/>
    </xf>
    <xf numFmtId="164" fontId="8" fillId="0" borderId="0" xfId="1" applyFont="1" applyAlignment="1">
      <alignment vertical="center"/>
    </xf>
    <xf numFmtId="0" fontId="11" fillId="0" borderId="0" xfId="0" applyFont="1" applyFill="1" applyAlignment="1">
      <alignment vertical="center"/>
    </xf>
    <xf numFmtId="164" fontId="11" fillId="0" borderId="0" xfId="1" applyFont="1" applyFill="1" applyAlignment="1">
      <alignment vertical="center"/>
    </xf>
    <xf numFmtId="164" fontId="9" fillId="0" borderId="0" xfId="1" applyFont="1" applyAlignment="1">
      <alignment vertical="center"/>
    </xf>
    <xf numFmtId="165" fontId="1" fillId="0" borderId="0" xfId="0" applyNumberFormat="1" applyFont="1" applyAlignment="1">
      <alignment vertical="center"/>
    </xf>
  </cellXfs>
  <cellStyles count="4">
    <cellStyle name="Millares" xfId="1" builtinId="3"/>
    <cellStyle name="Millares 25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CC00">
                    <a:gamma/>
                    <a:shade val="36078"/>
                    <a:invGamma/>
                  </a:srgbClr>
                </a:gs>
                <a:gs pos="50000">
                  <a:srgbClr val="99CC00"/>
                </a:gs>
                <a:gs pos="100000">
                  <a:srgbClr val="99CC00">
                    <a:gamma/>
                    <a:shade val="3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lang="es-VE"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VE" sz="150" b="1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14.969</a:t>
                    </a:r>
                    <a:r>
                      <a:rPr lang="es-VE" sz="125" b="1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_(* #,##0_);_(* \(#,##0\);_(* &quot;-&quot;??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gradFill rotWithShape="0">
              <a:gsLst>
                <a:gs pos="0">
                  <a:srgbClr val="993366">
                    <a:gamma/>
                    <a:shade val="36078"/>
                    <a:invGamma/>
                  </a:srgbClr>
                </a:gs>
                <a:gs pos="50000">
                  <a:srgbClr val="993366"/>
                </a:gs>
                <a:gs pos="100000">
                  <a:srgbClr val="993366">
                    <a:gamma/>
                    <a:shade val="3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numFmt formatCode="_(* #,##0_);_(* \(#,##0\);_(* &quot;-&quot;??_);_(@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VE"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_(* #,##0_);_(* \(#,##0\);_(* &quot;-&quot;??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6959648"/>
        <c:axId val="369164072"/>
      </c:barChart>
      <c:catAx>
        <c:axId val="3669596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VE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369164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164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USD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VE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3669596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VE" sz="16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744" r="0.750000000000007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26</xdr:row>
      <xdr:rowOff>0</xdr:rowOff>
    </xdr:from>
    <xdr:to>
      <xdr:col>13</xdr:col>
      <xdr:colOff>657225</xdr:colOff>
      <xdr:row>26</xdr:row>
      <xdr:rowOff>0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107156</xdr:colOff>
      <xdr:row>1</xdr:row>
      <xdr:rowOff>0</xdr:rowOff>
    </xdr:from>
    <xdr:to>
      <xdr:col>22</xdr:col>
      <xdr:colOff>707231</xdr:colOff>
      <xdr:row>2</xdr:row>
      <xdr:rowOff>138113</xdr:rowOff>
    </xdr:to>
    <xdr:grpSp>
      <xdr:nvGrpSpPr>
        <xdr:cNvPr id="3" name="7 Grupo"/>
        <xdr:cNvGrpSpPr>
          <a:grpSpLocks/>
        </xdr:cNvGrpSpPr>
      </xdr:nvGrpSpPr>
      <xdr:grpSpPr bwMode="auto">
        <a:xfrm>
          <a:off x="14204156" y="158750"/>
          <a:ext cx="3478742" cy="296863"/>
          <a:chOff x="5000625" y="42847"/>
          <a:chExt cx="2840129" cy="311543"/>
        </a:xfrm>
      </xdr:grpSpPr>
      <xdr:sp macro="" textlink="">
        <xdr:nvSpPr>
          <xdr:cNvPr id="4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8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5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23812</xdr:colOff>
      <xdr:row>1</xdr:row>
      <xdr:rowOff>0</xdr:rowOff>
    </xdr:from>
    <xdr:to>
      <xdr:col>4</xdr:col>
      <xdr:colOff>285750</xdr:colOff>
      <xdr:row>3</xdr:row>
      <xdr:rowOff>59531</xdr:rowOff>
    </xdr:to>
    <xdr:grpSp>
      <xdr:nvGrpSpPr>
        <xdr:cNvPr id="6" name="Grupo 5"/>
        <xdr:cNvGrpSpPr/>
      </xdr:nvGrpSpPr>
      <xdr:grpSpPr>
        <a:xfrm>
          <a:off x="23812" y="158750"/>
          <a:ext cx="4283605" cy="377031"/>
          <a:chOff x="47623" y="38099"/>
          <a:chExt cx="4400552" cy="459030"/>
        </a:xfrm>
      </xdr:grpSpPr>
      <xdr:pic>
        <xdr:nvPicPr>
          <xdr:cNvPr id="7" name="Imagen 6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I%20Trim%202017/Web%20II%20Trim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15">
          <cell r="B15">
            <v>21997.121999999999</v>
          </cell>
          <cell r="C15">
            <v>21108.296999999999</v>
          </cell>
          <cell r="D15">
            <v>21916.717000000001</v>
          </cell>
          <cell r="E15">
            <v>21403.635000000002</v>
          </cell>
          <cell r="F15">
            <v>20851.354000000003</v>
          </cell>
          <cell r="G15">
            <v>21762.447</v>
          </cell>
          <cell r="H15">
            <v>21929.360000000001</v>
          </cell>
          <cell r="I15">
            <v>24365.348000000002</v>
          </cell>
          <cell r="J15">
            <v>27237.077999999998</v>
          </cell>
          <cell r="K15">
            <v>31139.294000000002</v>
          </cell>
          <cell r="L15">
            <v>27251.615999999998</v>
          </cell>
          <cell r="M15">
            <v>27315.528000000002</v>
          </cell>
          <cell r="N15">
            <v>29862.819000000003</v>
          </cell>
          <cell r="O15">
            <v>35137.468000000008</v>
          </cell>
          <cell r="P15">
            <v>37026.554000000004</v>
          </cell>
          <cell r="Q15">
            <v>43442.638000000006</v>
          </cell>
          <cell r="R15">
            <v>45417.402000000009</v>
          </cell>
          <cell r="S15">
            <v>44791.147000000004</v>
          </cell>
          <cell r="T15">
            <v>43338.279000000002</v>
          </cell>
          <cell r="U15">
            <v>42532.097000000002</v>
          </cell>
          <cell r="V15">
            <v>46761.582000000002</v>
          </cell>
          <cell r="W15">
            <v>46440.048999999999</v>
          </cell>
        </row>
        <row r="21">
          <cell r="B21">
            <v>1895.7090000000001</v>
          </cell>
          <cell r="C21">
            <v>1522.047</v>
          </cell>
          <cell r="D21">
            <v>1399.9639999999999</v>
          </cell>
          <cell r="E21">
            <v>1182.5889999999999</v>
          </cell>
          <cell r="F21">
            <v>875.51300000000003</v>
          </cell>
          <cell r="G21">
            <v>739.88800000000003</v>
          </cell>
          <cell r="H21">
            <v>583.86800000000005</v>
          </cell>
          <cell r="I21">
            <v>414.32600000000002</v>
          </cell>
          <cell r="J21">
            <v>232.68100000000001</v>
          </cell>
          <cell r="K21">
            <v>59.401000000000003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</sheetData>
      <sheetData sheetId="3">
        <row r="15">
          <cell r="B15">
            <v>3107.6589999999997</v>
          </cell>
          <cell r="C15">
            <v>2399.1259999999997</v>
          </cell>
          <cell r="D15">
            <v>2524.1109999999999</v>
          </cell>
          <cell r="E15">
            <v>3819.9280000000003</v>
          </cell>
          <cell r="F15">
            <v>7279.3159999999998</v>
          </cell>
          <cell r="G15">
            <v>11043.996000000001</v>
          </cell>
          <cell r="H15">
            <v>16243.549000000003</v>
          </cell>
          <cell r="I15">
            <v>24110.657999999999</v>
          </cell>
          <cell r="J15">
            <v>29874.838</v>
          </cell>
          <cell r="K15">
            <v>33793.341000000008</v>
          </cell>
          <cell r="L15">
            <v>36308.129000000001</v>
          </cell>
          <cell r="M15">
            <v>36085.15</v>
          </cell>
          <cell r="N15">
            <v>30614.902000000002</v>
          </cell>
          <cell r="O15">
            <v>53275.277000000002</v>
          </cell>
          <cell r="P15">
            <v>90409.561000000002</v>
          </cell>
          <cell r="Q15">
            <v>154216.20699999999</v>
          </cell>
          <cell r="R15">
            <v>230978.01300000001</v>
          </cell>
          <cell r="S15">
            <v>358203.49599999998</v>
          </cell>
          <cell r="T15">
            <v>429696.56800000003</v>
          </cell>
          <cell r="U15">
            <v>500345.353</v>
          </cell>
          <cell r="V15">
            <v>583703.47900000005</v>
          </cell>
          <cell r="W15">
            <v>543243.74099999992</v>
          </cell>
        </row>
        <row r="23">
          <cell r="B23">
            <v>9.8002199999999995</v>
          </cell>
          <cell r="C23">
            <v>7.8999499999999996</v>
          </cell>
          <cell r="D23">
            <v>40.323999999999998</v>
          </cell>
          <cell r="E23">
            <v>43.464640000000003</v>
          </cell>
          <cell r="F23">
            <v>12.223000000000001</v>
          </cell>
          <cell r="G23">
            <v>4.0860700000000003</v>
          </cell>
          <cell r="H23">
            <v>3.214</v>
          </cell>
          <cell r="I23">
            <v>3.2149999999999999</v>
          </cell>
          <cell r="J23">
            <v>0.70205999999999991</v>
          </cell>
          <cell r="K23">
            <v>0.47229000000000004</v>
          </cell>
          <cell r="L23">
            <v>0.47229000000000004</v>
          </cell>
          <cell r="M23">
            <v>0.47229000000000004</v>
          </cell>
          <cell r="N23">
            <v>0.45500000000000002</v>
          </cell>
          <cell r="O23">
            <v>0.45500000000000002</v>
          </cell>
          <cell r="P23">
            <v>0.45500000000000002</v>
          </cell>
          <cell r="Q23">
            <v>0.45500000000000002</v>
          </cell>
          <cell r="R23">
            <v>24395.448</v>
          </cell>
          <cell r="S23">
            <v>85900.528999999995</v>
          </cell>
          <cell r="T23">
            <v>160798.451</v>
          </cell>
          <cell r="U23">
            <v>315298.23</v>
          </cell>
          <cell r="V23">
            <v>435756.2</v>
          </cell>
          <cell r="W23">
            <v>427064.087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6:W55"/>
  <sheetViews>
    <sheetView showGridLines="0" tabSelected="1" zoomScale="90" zoomScaleNormal="90" zoomScalePageLayoutView="55" workbookViewId="0">
      <selection activeCell="R11" sqref="R11"/>
    </sheetView>
  </sheetViews>
  <sheetFormatPr baseColWidth="10" defaultRowHeight="12.75" x14ac:dyDescent="0.2"/>
  <cols>
    <col min="1" max="1" width="28" style="2" customWidth="1"/>
    <col min="2" max="23" width="10.7109375" style="2" customWidth="1"/>
    <col min="24" max="16384" width="11.42578125" style="2"/>
  </cols>
  <sheetData>
    <row r="6" spans="1:23" x14ac:dyDescent="0.2">
      <c r="A6" s="1"/>
    </row>
    <row r="7" spans="1:23" x14ac:dyDescent="0.2">
      <c r="O7" s="3"/>
    </row>
    <row r="8" spans="1:23" ht="20.100000000000001" customHeight="1" x14ac:dyDescent="0.2">
      <c r="A8" s="4" t="s">
        <v>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x14ac:dyDescent="0.2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23" s="12" customFormat="1" ht="30" customHeight="1" x14ac:dyDescent="0.2">
      <c r="A13" s="9" t="s">
        <v>3</v>
      </c>
      <c r="B13" s="9">
        <v>1996</v>
      </c>
      <c r="C13" s="9">
        <v>1997</v>
      </c>
      <c r="D13" s="9">
        <v>1998</v>
      </c>
      <c r="E13" s="9">
        <v>1999</v>
      </c>
      <c r="F13" s="9">
        <v>2000</v>
      </c>
      <c r="G13" s="9">
        <v>2001</v>
      </c>
      <c r="H13" s="9">
        <v>2002</v>
      </c>
      <c r="I13" s="9">
        <v>2003</v>
      </c>
      <c r="J13" s="10">
        <v>2004</v>
      </c>
      <c r="K13" s="10">
        <v>2005</v>
      </c>
      <c r="L13" s="10">
        <v>2006</v>
      </c>
      <c r="M13" s="10">
        <v>2007</v>
      </c>
      <c r="N13" s="10">
        <v>2008</v>
      </c>
      <c r="O13" s="11" t="s">
        <v>4</v>
      </c>
      <c r="P13" s="11" t="s">
        <v>5</v>
      </c>
      <c r="Q13" s="11" t="s">
        <v>6</v>
      </c>
      <c r="R13" s="11" t="s">
        <v>7</v>
      </c>
      <c r="S13" s="11" t="s">
        <v>8</v>
      </c>
      <c r="T13" s="11" t="s">
        <v>9</v>
      </c>
      <c r="U13" s="11" t="s">
        <v>10</v>
      </c>
      <c r="V13" s="11" t="s">
        <v>11</v>
      </c>
      <c r="W13" s="11" t="s">
        <v>12</v>
      </c>
    </row>
    <row r="14" spans="1:23" s="15" customFormat="1" ht="3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s="18" customFormat="1" ht="21" customHeight="1" x14ac:dyDescent="0.2">
      <c r="A15" s="16" t="s">
        <v>13</v>
      </c>
      <c r="B15" s="17">
        <f>SUM(B16:B17)</f>
        <v>23892.830999999998</v>
      </c>
      <c r="C15" s="17">
        <f t="shared" ref="C15:Q15" si="0">SUM(C16:C17)</f>
        <v>22630.343999999997</v>
      </c>
      <c r="D15" s="17">
        <f t="shared" si="0"/>
        <v>23316.681</v>
      </c>
      <c r="E15" s="17">
        <f t="shared" si="0"/>
        <v>22586.224000000002</v>
      </c>
      <c r="F15" s="17">
        <f t="shared" si="0"/>
        <v>21726.867000000002</v>
      </c>
      <c r="G15" s="17">
        <f t="shared" si="0"/>
        <v>22502.334999999999</v>
      </c>
      <c r="H15" s="17">
        <f t="shared" si="0"/>
        <v>22513.227999999999</v>
      </c>
      <c r="I15" s="17">
        <f t="shared" si="0"/>
        <v>24779.674000000003</v>
      </c>
      <c r="J15" s="17">
        <f t="shared" si="0"/>
        <v>27469.758999999998</v>
      </c>
      <c r="K15" s="17">
        <f t="shared" si="0"/>
        <v>31198.695000000003</v>
      </c>
      <c r="L15" s="17">
        <f t="shared" si="0"/>
        <v>27251.615999999998</v>
      </c>
      <c r="M15" s="17">
        <f t="shared" si="0"/>
        <v>27315.528000000002</v>
      </c>
      <c r="N15" s="17">
        <f t="shared" si="0"/>
        <v>29862.819000000003</v>
      </c>
      <c r="O15" s="17">
        <f t="shared" si="0"/>
        <v>35137.468000000008</v>
      </c>
      <c r="P15" s="17">
        <f t="shared" si="0"/>
        <v>37026.554000000004</v>
      </c>
      <c r="Q15" s="17">
        <f t="shared" si="0"/>
        <v>43442.638000000006</v>
      </c>
      <c r="R15" s="17">
        <f>SUM(R16:R17)</f>
        <v>45417.402000000009</v>
      </c>
      <c r="S15" s="17">
        <f>SUM(S16:S17)</f>
        <v>44791.147000000004</v>
      </c>
      <c r="T15" s="17">
        <f>SUM(T16:T17)</f>
        <v>43338.279000000002</v>
      </c>
      <c r="U15" s="17">
        <f>SUM(U16:U17)</f>
        <v>42532.097000000002</v>
      </c>
      <c r="V15" s="17">
        <f t="shared" ref="V15:W15" si="1">SUM(V16:V17)</f>
        <v>46761.582000000002</v>
      </c>
      <c r="W15" s="17">
        <f t="shared" si="1"/>
        <v>46440.048999999999</v>
      </c>
    </row>
    <row r="16" spans="1:23" s="18" customFormat="1" ht="21" customHeight="1" x14ac:dyDescent="0.2">
      <c r="A16" s="19" t="s">
        <v>14</v>
      </c>
      <c r="B16" s="20">
        <f>+'[1]Sal Ext.'!B15</f>
        <v>21997.121999999999</v>
      </c>
      <c r="C16" s="20">
        <f>+'[1]Sal Ext.'!C15</f>
        <v>21108.296999999999</v>
      </c>
      <c r="D16" s="20">
        <f>+'[1]Sal Ext.'!D15</f>
        <v>21916.717000000001</v>
      </c>
      <c r="E16" s="20">
        <f>+'[1]Sal Ext.'!E15</f>
        <v>21403.635000000002</v>
      </c>
      <c r="F16" s="20">
        <f>+'[1]Sal Ext.'!F15</f>
        <v>20851.354000000003</v>
      </c>
      <c r="G16" s="20">
        <f>+'[1]Sal Ext.'!G15</f>
        <v>21762.447</v>
      </c>
      <c r="H16" s="20">
        <f>+'[1]Sal Ext.'!H15</f>
        <v>21929.360000000001</v>
      </c>
      <c r="I16" s="20">
        <f>+'[1]Sal Ext.'!I15</f>
        <v>24365.348000000002</v>
      </c>
      <c r="J16" s="20">
        <f>+'[1]Sal Ext.'!J15</f>
        <v>27237.077999999998</v>
      </c>
      <c r="K16" s="20">
        <f>+'[1]Sal Ext.'!K15</f>
        <v>31139.294000000002</v>
      </c>
      <c r="L16" s="20">
        <f>+'[1]Sal Ext.'!L15</f>
        <v>27251.615999999998</v>
      </c>
      <c r="M16" s="20">
        <f>+'[1]Sal Ext.'!M15</f>
        <v>27315.528000000002</v>
      </c>
      <c r="N16" s="20">
        <f>+'[1]Sal Ext.'!N15</f>
        <v>29862.819000000003</v>
      </c>
      <c r="O16" s="20">
        <f>+'[1]Sal Ext.'!O15</f>
        <v>35137.468000000008</v>
      </c>
      <c r="P16" s="20">
        <f>+'[1]Sal Ext.'!P15</f>
        <v>37026.554000000004</v>
      </c>
      <c r="Q16" s="20">
        <f>+'[1]Sal Ext.'!Q15</f>
        <v>43442.638000000006</v>
      </c>
      <c r="R16" s="20">
        <f>+'[1]Sal Ext.'!R15</f>
        <v>45417.402000000009</v>
      </c>
      <c r="S16" s="20">
        <f>+'[1]Sal Ext.'!S15</f>
        <v>44791.147000000004</v>
      </c>
      <c r="T16" s="20">
        <f>+'[1]Sal Ext.'!T15</f>
        <v>43338.279000000002</v>
      </c>
      <c r="U16" s="20">
        <f>+'[1]Sal Ext.'!U15</f>
        <v>42532.097000000002</v>
      </c>
      <c r="V16" s="20">
        <f>+'[1]Sal Ext.'!V15</f>
        <v>46761.582000000002</v>
      </c>
      <c r="W16" s="20">
        <f>+'[1]Sal Ext.'!W15</f>
        <v>46440.048999999999</v>
      </c>
    </row>
    <row r="17" spans="1:23" s="1" customFormat="1" ht="21" customHeight="1" x14ac:dyDescent="0.2">
      <c r="A17" s="19" t="s">
        <v>15</v>
      </c>
      <c r="B17" s="20">
        <f>+'[1]Sal Ext.'!B21</f>
        <v>1895.7090000000001</v>
      </c>
      <c r="C17" s="20">
        <f>+'[1]Sal Ext.'!C21</f>
        <v>1522.047</v>
      </c>
      <c r="D17" s="20">
        <f>+'[1]Sal Ext.'!D21</f>
        <v>1399.9639999999999</v>
      </c>
      <c r="E17" s="20">
        <f>+'[1]Sal Ext.'!E21</f>
        <v>1182.5889999999999</v>
      </c>
      <c r="F17" s="20">
        <f>+'[1]Sal Ext.'!F21</f>
        <v>875.51300000000003</v>
      </c>
      <c r="G17" s="20">
        <f>+'[1]Sal Ext.'!G21</f>
        <v>739.88800000000003</v>
      </c>
      <c r="H17" s="20">
        <f>+'[1]Sal Ext.'!H21</f>
        <v>583.86800000000005</v>
      </c>
      <c r="I17" s="20">
        <f>+'[1]Sal Ext.'!I21</f>
        <v>414.32600000000002</v>
      </c>
      <c r="J17" s="20">
        <f>+'[1]Sal Ext.'!J21</f>
        <v>232.68100000000001</v>
      </c>
      <c r="K17" s="20">
        <f>+'[1]Sal Ext.'!K21</f>
        <v>59.401000000000003</v>
      </c>
      <c r="L17" s="20">
        <f>+'[1]Sal Ext.'!L21</f>
        <v>0</v>
      </c>
      <c r="M17" s="20">
        <f>+'[1]Sal Ext.'!M21</f>
        <v>0</v>
      </c>
      <c r="N17" s="20">
        <f>+'[1]Sal Ext.'!N21</f>
        <v>0</v>
      </c>
      <c r="O17" s="20">
        <f>+'[1]Sal Ext.'!O21</f>
        <v>0</v>
      </c>
      <c r="P17" s="20">
        <f>+'[1]Sal Ext.'!P21</f>
        <v>0</v>
      </c>
      <c r="Q17" s="20">
        <f>+'[1]Sal Ext.'!Q21</f>
        <v>0</v>
      </c>
      <c r="R17" s="20">
        <f>+'[1]Sal Ext.'!R21</f>
        <v>0</v>
      </c>
      <c r="S17" s="20">
        <f>+'[1]Sal Ext.'!S21</f>
        <v>0</v>
      </c>
      <c r="T17" s="20">
        <f>+'[1]Sal Ext.'!T21</f>
        <v>0</v>
      </c>
      <c r="U17" s="20">
        <f>+'[1]Sal Ext.'!U21</f>
        <v>0</v>
      </c>
      <c r="V17" s="20">
        <f>+'[1]Sal Ext.'!V21</f>
        <v>0</v>
      </c>
      <c r="W17" s="20">
        <f>+'[1]Sal Ext.'!W21</f>
        <v>0</v>
      </c>
    </row>
    <row r="18" spans="1:23" s="21" customFormat="1" ht="21" customHeight="1" x14ac:dyDescent="0.2">
      <c r="A18" s="16" t="s">
        <v>16</v>
      </c>
      <c r="B18" s="17">
        <f>SUM(B19:B20)</f>
        <v>6542.4117943336823</v>
      </c>
      <c r="C18" s="17">
        <f t="shared" ref="C18:Q18" si="2">SUM(C19:C20)</f>
        <v>4771.1118929633294</v>
      </c>
      <c r="D18" s="17">
        <f t="shared" si="2"/>
        <v>4542.8432240921165</v>
      </c>
      <c r="E18" s="17">
        <f t="shared" si="2"/>
        <v>5959.7264018511387</v>
      </c>
      <c r="F18" s="17">
        <f t="shared" si="2"/>
        <v>10420.205787781349</v>
      </c>
      <c r="G18" s="17">
        <f t="shared" si="2"/>
        <v>14479.793014416777</v>
      </c>
      <c r="H18" s="17">
        <f t="shared" si="2"/>
        <v>11594.478501338092</v>
      </c>
      <c r="I18" s="17">
        <f t="shared" si="2"/>
        <v>15071.170624999999</v>
      </c>
      <c r="J18" s="17">
        <f t="shared" si="2"/>
        <v>15560.177114583334</v>
      </c>
      <c r="K18" s="17">
        <f t="shared" si="2"/>
        <v>15718.052693023261</v>
      </c>
      <c r="L18" s="17">
        <f t="shared" si="2"/>
        <v>16887.721530232557</v>
      </c>
      <c r="M18" s="17">
        <f t="shared" si="2"/>
        <v>16784.010367441861</v>
      </c>
      <c r="N18" s="17">
        <f t="shared" si="2"/>
        <v>14239.700930232559</v>
      </c>
      <c r="O18" s="17">
        <f t="shared" si="2"/>
        <v>24779.410232558141</v>
      </c>
      <c r="P18" s="17">
        <f t="shared" si="2"/>
        <v>34773.083076923082</v>
      </c>
      <c r="Q18" s="17">
        <f t="shared" si="2"/>
        <v>35864.339999999997</v>
      </c>
      <c r="R18" s="17">
        <f>SUM(R19:R20)</f>
        <v>59389.176976744187</v>
      </c>
      <c r="S18" s="17">
        <f>SUM(S19:S20)</f>
        <v>70492.702380952382</v>
      </c>
      <c r="T18" s="17">
        <f>SUM(T19:T20)</f>
        <v>93729.368095238111</v>
      </c>
      <c r="U18" s="17">
        <f>SUM(U19:U20)</f>
        <v>129467.23539682539</v>
      </c>
      <c r="V18" s="17">
        <f t="shared" ref="V18" si="3">SUM(V19:V20)</f>
        <v>101945.96790000002</v>
      </c>
      <c r="W18" s="17">
        <f>SUM(W19:W20)</f>
        <v>97030.782799999986</v>
      </c>
    </row>
    <row r="19" spans="1:23" s="18" customFormat="1" ht="21" customHeight="1" x14ac:dyDescent="0.2">
      <c r="A19" s="19" t="s">
        <v>17</v>
      </c>
      <c r="B19" s="20">
        <f>+'[1]Sal Int.'!B15/B34</f>
        <v>6521.8447009443853</v>
      </c>
      <c r="C19" s="20">
        <f>+'[1]Sal Int.'!C15/C34</f>
        <v>4755.4529236868184</v>
      </c>
      <c r="D19" s="20">
        <f>+'[1]Sal Int.'!D15/D34</f>
        <v>4471.4100974313551</v>
      </c>
      <c r="E19" s="20">
        <f>+'[1]Sal Int.'!E15/E34</f>
        <v>5892.6772078673357</v>
      </c>
      <c r="F19" s="20">
        <f>+'[1]Sal Int.'!F15/F34</f>
        <v>10402.738120757413</v>
      </c>
      <c r="G19" s="20">
        <f>+'[1]Sal Int.'!G15/G34</f>
        <v>14474.437745740499</v>
      </c>
      <c r="H19" s="20">
        <f>+'[1]Sal Int.'!H15/H34</f>
        <v>11592.184834968779</v>
      </c>
      <c r="I19" s="20">
        <f>+'[1]Sal Int.'!I15/I34</f>
        <v>15069.161249999999</v>
      </c>
      <c r="J19" s="20">
        <f>+'[1]Sal Int.'!J15/J34</f>
        <v>15559.811458333334</v>
      </c>
      <c r="K19" s="20">
        <f>+'[1]Sal Int.'!K15/K34</f>
        <v>15717.833023255818</v>
      </c>
      <c r="L19" s="20">
        <f>+'[1]Sal Int.'!L15/L34</f>
        <v>16887.501860465116</v>
      </c>
      <c r="M19" s="20">
        <f>+'[1]Sal Int.'!M15/M34</f>
        <v>16783.79069767442</v>
      </c>
      <c r="N19" s="20">
        <f>+'[1]Sal Int.'!N15/N34</f>
        <v>14239.489302325583</v>
      </c>
      <c r="O19" s="20">
        <f>+'[1]Sal Int.'!O15/O34</f>
        <v>24779.198604651163</v>
      </c>
      <c r="P19" s="20">
        <f>+'[1]Sal Int.'!P15/P34</f>
        <v>34772.908076923079</v>
      </c>
      <c r="Q19" s="20">
        <f>+'[1]Sal Int.'!Q15/Q34</f>
        <v>35864.234186046509</v>
      </c>
      <c r="R19" s="20">
        <f>+'[1]Sal Int.'!R15/R34</f>
        <v>53715.816976744187</v>
      </c>
      <c r="S19" s="20">
        <f>+'[1]Sal Int.'!S15/S34</f>
        <v>56857.697777777779</v>
      </c>
      <c r="T19" s="20">
        <f>+'[1]Sal Int.'!T15/T34</f>
        <v>68205.804444444453</v>
      </c>
      <c r="U19" s="20">
        <f>+'[1]Sal Int.'!U15/U34</f>
        <v>79419.897301587305</v>
      </c>
      <c r="V19" s="20">
        <f>+'[1]Sal Int.'!V15/V34</f>
        <v>58370.347900000008</v>
      </c>
      <c r="W19" s="20">
        <f>+'[1]Sal Int.'!W15/W34</f>
        <v>54324.374099999994</v>
      </c>
    </row>
    <row r="20" spans="1:23" s="1" customFormat="1" ht="21" customHeight="1" x14ac:dyDescent="0.2">
      <c r="A20" s="19" t="s">
        <v>18</v>
      </c>
      <c r="B20" s="20">
        <f>+'[1]Sal Int.'!B23/B34</f>
        <v>20.567093389296957</v>
      </c>
      <c r="C20" s="20">
        <f>+'[1]Sal Int.'!C23/C34</f>
        <v>15.658969276511398</v>
      </c>
      <c r="D20" s="20">
        <f>+'[1]Sal Int.'!D23/D34</f>
        <v>71.433126660761729</v>
      </c>
      <c r="E20" s="20">
        <f>+'[1]Sal Int.'!E23/E34</f>
        <v>67.049193983802553</v>
      </c>
      <c r="F20" s="20">
        <f>+'[1]Sal Int.'!F23/F34</f>
        <v>17.467667023937121</v>
      </c>
      <c r="G20" s="20">
        <f>+'[1]Sal Int.'!G23/G34</f>
        <v>5.3552686762778512</v>
      </c>
      <c r="H20" s="20">
        <f>+'[1]Sal Int.'!H23/H34</f>
        <v>2.293666369313113</v>
      </c>
      <c r="I20" s="20">
        <f>+'[1]Sal Int.'!I23/I34</f>
        <v>2.0093749999999999</v>
      </c>
      <c r="J20" s="22">
        <f>+'[1]Sal Int.'!J23/J34</f>
        <v>0.36565624999999996</v>
      </c>
      <c r="K20" s="22">
        <f>+'[1]Sal Int.'!K23/K34</f>
        <v>0.21966976744186048</v>
      </c>
      <c r="L20" s="22">
        <f>+'[1]Sal Int.'!L23/L34</f>
        <v>0.21966976744186048</v>
      </c>
      <c r="M20" s="22">
        <f>+'[1]Sal Int.'!M23/M34</f>
        <v>0.21966976744186048</v>
      </c>
      <c r="N20" s="22">
        <f>+'[1]Sal Int.'!N23/N34</f>
        <v>0.21162790697674419</v>
      </c>
      <c r="O20" s="22">
        <f>+'[1]Sal Int.'!O23/O34</f>
        <v>0.21162790697674419</v>
      </c>
      <c r="P20" s="22">
        <f>+'[1]Sal Int.'!P23/P34</f>
        <v>0.17499999999999999</v>
      </c>
      <c r="Q20" s="22">
        <f>+'[1]Sal Int.'!Q23/Q34</f>
        <v>0.1058139534883721</v>
      </c>
      <c r="R20" s="20">
        <f>+'[1]Sal Int.'!R23/R34</f>
        <v>5673.3600000000006</v>
      </c>
      <c r="S20" s="20">
        <f>+'[1]Sal Int.'!S23/S34</f>
        <v>13635.004603174602</v>
      </c>
      <c r="T20" s="20">
        <f>+'[1]Sal Int.'!T23/T34</f>
        <v>25523.563650793651</v>
      </c>
      <c r="U20" s="20">
        <f>+'[1]Sal Int.'!U23/U34</f>
        <v>50047.33809523809</v>
      </c>
      <c r="V20" s="20">
        <f>+'[1]Sal Int.'!V23/V34</f>
        <v>43575.62</v>
      </c>
      <c r="W20" s="20">
        <f>+'[1]Sal Int.'!W23/W34</f>
        <v>42706.4087</v>
      </c>
    </row>
    <row r="21" spans="1:23" s="1" customFormat="1" ht="24" customHeight="1" thickBot="1" x14ac:dyDescent="0.25">
      <c r="A21" s="23" t="s">
        <v>19</v>
      </c>
      <c r="B21" s="24">
        <f t="shared" ref="B21:W21" si="4">SUM(B15+B18)</f>
        <v>30435.242794333681</v>
      </c>
      <c r="C21" s="24">
        <f t="shared" si="4"/>
        <v>27401.455892963328</v>
      </c>
      <c r="D21" s="24">
        <f t="shared" si="4"/>
        <v>27859.524224092118</v>
      </c>
      <c r="E21" s="24">
        <f t="shared" si="4"/>
        <v>28545.95040185114</v>
      </c>
      <c r="F21" s="24">
        <f t="shared" si="4"/>
        <v>32147.072787781352</v>
      </c>
      <c r="G21" s="24">
        <f t="shared" si="4"/>
        <v>36982.128014416776</v>
      </c>
      <c r="H21" s="24">
        <f t="shared" si="4"/>
        <v>34107.706501338092</v>
      </c>
      <c r="I21" s="24">
        <f t="shared" si="4"/>
        <v>39850.844624999998</v>
      </c>
      <c r="J21" s="24">
        <f t="shared" si="4"/>
        <v>43029.936114583332</v>
      </c>
      <c r="K21" s="24">
        <f t="shared" si="4"/>
        <v>46916.747693023266</v>
      </c>
      <c r="L21" s="24">
        <f t="shared" si="4"/>
        <v>44139.337530232558</v>
      </c>
      <c r="M21" s="24">
        <f t="shared" si="4"/>
        <v>44099.538367441863</v>
      </c>
      <c r="N21" s="24">
        <f t="shared" si="4"/>
        <v>44102.519930232564</v>
      </c>
      <c r="O21" s="24">
        <f t="shared" si="4"/>
        <v>59916.878232558149</v>
      </c>
      <c r="P21" s="24">
        <f t="shared" si="4"/>
        <v>71799.637076923085</v>
      </c>
      <c r="Q21" s="24">
        <f t="shared" si="4"/>
        <v>79306.978000000003</v>
      </c>
      <c r="R21" s="24">
        <f t="shared" si="4"/>
        <v>104806.5789767442</v>
      </c>
      <c r="S21" s="24">
        <f t="shared" si="4"/>
        <v>115283.84938095239</v>
      </c>
      <c r="T21" s="24">
        <f t="shared" si="4"/>
        <v>137067.64709523812</v>
      </c>
      <c r="U21" s="24">
        <f t="shared" si="4"/>
        <v>171999.3323968254</v>
      </c>
      <c r="V21" s="24">
        <f t="shared" si="4"/>
        <v>148707.54990000001</v>
      </c>
      <c r="W21" s="24">
        <f t="shared" si="4"/>
        <v>143470.83179999999</v>
      </c>
    </row>
    <row r="22" spans="1:23" s="26" customFormat="1" ht="12" customHeight="1" x14ac:dyDescent="0.2">
      <c r="A22" s="25" t="s">
        <v>20</v>
      </c>
    </row>
    <row r="23" spans="1:23" s="26" customFormat="1" ht="12" customHeight="1" x14ac:dyDescent="0.2">
      <c r="A23" s="25" t="s">
        <v>21</v>
      </c>
    </row>
    <row r="24" spans="1:23" s="26" customFormat="1" ht="12" customHeight="1" x14ac:dyDescent="0.2">
      <c r="A24" s="27" t="s">
        <v>22</v>
      </c>
    </row>
    <row r="25" spans="1:23" s="26" customFormat="1" ht="12" customHeight="1" x14ac:dyDescent="0.2">
      <c r="A25" s="27" t="s">
        <v>23</v>
      </c>
      <c r="B25" s="27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V25" s="29"/>
      <c r="W25" s="29"/>
    </row>
    <row r="26" spans="1:23" s="26" customFormat="1" ht="12" customHeight="1" x14ac:dyDescent="0.2">
      <c r="A26" s="30" t="s">
        <v>24</v>
      </c>
      <c r="B26" s="30"/>
      <c r="L26" s="29"/>
      <c r="M26" s="31"/>
      <c r="N26" s="31"/>
      <c r="O26" s="31"/>
      <c r="Q26" s="32"/>
      <c r="R26" s="32"/>
      <c r="S26" s="32"/>
      <c r="T26" s="32"/>
      <c r="U26" s="32"/>
      <c r="V26" s="32"/>
      <c r="W26" s="32"/>
    </row>
    <row r="27" spans="1:23" s="34" customFormat="1" ht="21.75" customHeight="1" x14ac:dyDescent="0.2">
      <c r="A27" s="33"/>
      <c r="B27" s="33"/>
      <c r="C27" s="33"/>
      <c r="D27" s="33"/>
      <c r="E27" s="33"/>
      <c r="K27" s="35"/>
      <c r="L27" s="35"/>
      <c r="M27" s="36"/>
      <c r="N27" s="36"/>
      <c r="O27" s="36"/>
      <c r="P27" s="35"/>
      <c r="Q27" s="35"/>
      <c r="R27" s="35"/>
      <c r="S27" s="35"/>
      <c r="T27" s="35"/>
      <c r="U27" s="35"/>
      <c r="V27" s="35"/>
      <c r="W27" s="35"/>
    </row>
    <row r="28" spans="1:23" s="34" customFormat="1" x14ac:dyDescent="0.2">
      <c r="A28" s="33"/>
      <c r="B28" s="33"/>
      <c r="C28" s="33"/>
      <c r="D28" s="33"/>
      <c r="E28" s="33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</row>
    <row r="29" spans="1:23" s="34" customFormat="1" x14ac:dyDescent="0.2">
      <c r="O29" s="35"/>
      <c r="P29" s="35"/>
      <c r="Q29" s="35"/>
      <c r="R29" s="35"/>
      <c r="S29" s="35"/>
      <c r="T29" s="35"/>
      <c r="U29" s="35"/>
      <c r="V29" s="35"/>
      <c r="W29" s="35"/>
    </row>
    <row r="30" spans="1:23" s="34" customFormat="1" x14ac:dyDescent="0.2"/>
    <row r="31" spans="1:23" s="34" customFormat="1" x14ac:dyDescent="0.2"/>
    <row r="32" spans="1:23" s="34" customFormat="1" x14ac:dyDescent="0.2"/>
    <row r="33" spans="1:23" s="34" customFormat="1" x14ac:dyDescent="0.2"/>
    <row r="34" spans="1:23" s="38" customFormat="1" x14ac:dyDescent="0.2">
      <c r="A34" s="38" t="s">
        <v>25</v>
      </c>
      <c r="B34" s="39">
        <v>0.47649999999999998</v>
      </c>
      <c r="C34" s="39">
        <v>0.50449999999999995</v>
      </c>
      <c r="D34" s="39">
        <v>0.5645</v>
      </c>
      <c r="E34" s="39">
        <v>0.64824999999999999</v>
      </c>
      <c r="F34" s="39">
        <v>0.69974999999999998</v>
      </c>
      <c r="G34" s="39">
        <v>0.76300000000000001</v>
      </c>
      <c r="H34" s="39">
        <v>1.4012500000000001</v>
      </c>
      <c r="I34" s="39">
        <v>1.6</v>
      </c>
      <c r="J34" s="39">
        <v>1.92</v>
      </c>
      <c r="K34" s="39">
        <v>2.15</v>
      </c>
      <c r="L34" s="39">
        <v>2.15</v>
      </c>
      <c r="M34" s="39">
        <v>2.15</v>
      </c>
      <c r="N34" s="39">
        <v>2.15</v>
      </c>
      <c r="O34" s="39">
        <v>2.15</v>
      </c>
      <c r="P34" s="39">
        <v>2.6</v>
      </c>
      <c r="Q34" s="39">
        <v>4.3</v>
      </c>
      <c r="R34" s="39">
        <v>4.3</v>
      </c>
      <c r="S34" s="39">
        <v>6.3</v>
      </c>
      <c r="T34" s="39">
        <v>6.3</v>
      </c>
      <c r="U34" s="39">
        <v>6.3</v>
      </c>
      <c r="V34" s="39">
        <v>10</v>
      </c>
      <c r="W34" s="39">
        <v>10</v>
      </c>
    </row>
    <row r="35" spans="1:23" s="34" customFormat="1" x14ac:dyDescent="0.2">
      <c r="B35" s="35"/>
    </row>
    <row r="36" spans="1:23" s="34" customFormat="1" x14ac:dyDescent="0.2">
      <c r="B36" s="35"/>
    </row>
    <row r="37" spans="1:23" s="34" customFormat="1" x14ac:dyDescent="0.2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40"/>
      <c r="Q37" s="40"/>
      <c r="R37" s="40"/>
      <c r="S37" s="35"/>
      <c r="T37" s="35"/>
      <c r="U37" s="35"/>
      <c r="V37" s="35"/>
      <c r="W37" s="35"/>
    </row>
    <row r="38" spans="1:23" s="34" customFormat="1" x14ac:dyDescent="0.2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40"/>
      <c r="Q38" s="40"/>
      <c r="R38" s="40"/>
      <c r="S38" s="35"/>
      <c r="T38" s="35"/>
      <c r="U38" s="35"/>
      <c r="V38" s="35"/>
      <c r="W38" s="35"/>
    </row>
    <row r="39" spans="1:23" s="34" customFormat="1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1:23" s="34" customFormat="1" x14ac:dyDescent="0.2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</row>
    <row r="41" spans="1:23" x14ac:dyDescent="0.2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</row>
    <row r="42" spans="1:23" x14ac:dyDescent="0.2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</row>
    <row r="43" spans="1:23" x14ac:dyDescent="0.2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</row>
    <row r="44" spans="1:23" x14ac:dyDescent="0.2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</row>
    <row r="45" spans="1:23" x14ac:dyDescent="0.2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</row>
    <row r="46" spans="1:23" x14ac:dyDescent="0.2">
      <c r="B46" s="35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</row>
    <row r="47" spans="1:23" x14ac:dyDescent="0.2">
      <c r="B47" s="35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</row>
    <row r="48" spans="1:23" s="34" customFormat="1" x14ac:dyDescent="0.2">
      <c r="B48" s="41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</row>
    <row r="49" spans="2:23" s="34" customFormat="1" x14ac:dyDescent="0.2">
      <c r="B49" s="41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</row>
    <row r="50" spans="2:23" x14ac:dyDescent="0.2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</row>
    <row r="51" spans="2:23" x14ac:dyDescent="0.2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</row>
    <row r="52" spans="2:23" x14ac:dyDescent="0.2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</row>
    <row r="53" spans="2:23" x14ac:dyDescent="0.2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</row>
    <row r="54" spans="2:23" x14ac:dyDescent="0.2"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</row>
    <row r="55" spans="2:23" x14ac:dyDescent="0.2"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</row>
  </sheetData>
  <mergeCells count="4">
    <mergeCell ref="A8:W8"/>
    <mergeCell ref="A9:W9"/>
    <mergeCell ref="A10:W10"/>
    <mergeCell ref="A27:E28"/>
  </mergeCells>
  <printOptions horizontalCentered="1"/>
  <pageMargins left="0.78740157480314965" right="0.59055118110236227" top="0.78740157480314965" bottom="0.59055118110236227" header="0.59055118110236227" footer="0"/>
  <pageSetup scale="49" orientation="landscape" useFirstPageNumber="1" r:id="rId1"/>
  <headerFooter alignWithMargins="0">
    <oddFooter>&amp;C1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 Total</vt:lpstr>
      <vt:lpstr>'Sal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2017-08-07T20:11:04Z</dcterms:created>
  <dcterms:modified xsi:type="dcterms:W3CDTF">2017-08-07T20:11:34Z</dcterms:modified>
</cp:coreProperties>
</file>