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3. Deuda Total\"/>
    </mc:Choice>
  </mc:AlternateContent>
  <bookViews>
    <workbookView xWindow="0" yWindow="0" windowWidth="20490" windowHeight="8340"/>
  </bookViews>
  <sheets>
    <sheet name="Perfil Total" sheetId="1" r:id="rId1"/>
  </sheets>
  <externalReferences>
    <externalReference r:id="rId2"/>
  </externalReferences>
  <definedNames>
    <definedName name="_xlnm.Print_Area" localSheetId="0">'Perfil Total'!$A$1:$R$48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A42" i="1"/>
  <c r="C40" i="1"/>
  <c r="B40" i="1"/>
  <c r="D40" i="1" s="1"/>
  <c r="D39" i="1"/>
  <c r="C39" i="1"/>
  <c r="B39" i="1"/>
  <c r="D38" i="1"/>
  <c r="C38" i="1"/>
  <c r="B38" i="1"/>
  <c r="C37" i="1"/>
  <c r="B37" i="1"/>
  <c r="D37" i="1" s="1"/>
  <c r="D36" i="1"/>
  <c r="C36" i="1"/>
  <c r="B36" i="1"/>
  <c r="C35" i="1"/>
  <c r="B35" i="1"/>
  <c r="D35" i="1" s="1"/>
  <c r="C34" i="1"/>
  <c r="D34" i="1" s="1"/>
  <c r="B34" i="1"/>
  <c r="C33" i="1"/>
  <c r="D33" i="1" s="1"/>
  <c r="B33" i="1"/>
  <c r="C32" i="1"/>
  <c r="B32" i="1"/>
  <c r="D32" i="1" s="1"/>
  <c r="D31" i="1"/>
  <c r="C31" i="1"/>
  <c r="B31" i="1"/>
  <c r="D30" i="1"/>
  <c r="C30" i="1"/>
  <c r="B30" i="1"/>
  <c r="C29" i="1"/>
  <c r="B29" i="1"/>
  <c r="D29" i="1" s="1"/>
  <c r="D28" i="1"/>
  <c r="B28" i="1"/>
  <c r="D27" i="1"/>
  <c r="C27" i="1"/>
  <c r="B27" i="1"/>
  <c r="C26" i="1"/>
  <c r="B26" i="1"/>
  <c r="D26" i="1" s="1"/>
  <c r="D25" i="1"/>
  <c r="C25" i="1"/>
  <c r="B25" i="1"/>
  <c r="C24" i="1"/>
  <c r="B24" i="1"/>
  <c r="D24" i="1" s="1"/>
  <c r="C23" i="1"/>
  <c r="D23" i="1" s="1"/>
  <c r="B23" i="1"/>
  <c r="C22" i="1"/>
  <c r="D22" i="1" s="1"/>
  <c r="B22" i="1"/>
  <c r="C21" i="1"/>
  <c r="B21" i="1"/>
  <c r="D21" i="1" s="1"/>
  <c r="D20" i="1"/>
  <c r="C20" i="1"/>
  <c r="B20" i="1"/>
  <c r="D19" i="1"/>
  <c r="C19" i="1"/>
  <c r="B19" i="1"/>
  <c r="C18" i="1"/>
  <c r="B18" i="1"/>
  <c r="D18" i="1" s="1"/>
  <c r="D17" i="1"/>
  <c r="C17" i="1"/>
  <c r="B17" i="1"/>
  <c r="C16" i="1"/>
  <c r="B16" i="1"/>
  <c r="D16" i="1" s="1"/>
  <c r="C15" i="1"/>
  <c r="D15" i="1" s="1"/>
  <c r="B15" i="1"/>
  <c r="C14" i="1"/>
  <c r="D14" i="1" s="1"/>
  <c r="B14" i="1"/>
  <c r="C13" i="1"/>
  <c r="B13" i="1"/>
  <c r="D13" i="1" s="1"/>
  <c r="D12" i="1"/>
  <c r="C12" i="1"/>
  <c r="C41" i="1" s="1"/>
  <c r="B12" i="1"/>
  <c r="B41" i="1" s="1"/>
  <c r="D41" i="1" s="1"/>
</calcChain>
</file>

<file path=xl/sharedStrings.xml><?xml version="1.0" encoding="utf-8"?>
<sst xmlns="http://schemas.openxmlformats.org/spreadsheetml/2006/main" count="10" uniqueCount="10">
  <si>
    <t>Perfil de Amortización Deuda Pública Total del Gobierno Central
Abr. 2017 - Dic. 2045</t>
  </si>
  <si>
    <t>(Expresado en Millones de USD)</t>
  </si>
  <si>
    <t>Años</t>
  </si>
  <si>
    <t>Deuda Externa (MM USD)</t>
  </si>
  <si>
    <t>Deuda Interna (MM USD)</t>
  </si>
  <si>
    <t>Deuda Total 
(MM USD)</t>
  </si>
  <si>
    <t>Total</t>
  </si>
  <si>
    <t>Cifras sujetas a revisión</t>
  </si>
  <si>
    <t>Nota:  * Proyecciones basadas en saldos insolutos al 30/09/2016. No incluye desembolsos programados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</si>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</sst>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?_);_(@_)"/>
    <numFmt numFmtId="168" formatCode="_(* #,##0.0_);_(* \(#,##0.0\);_(* &quot;-&quot;?_);_(@_)"/>
  </numFmts>
  <fonts count="11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2" applyFont="1"/>
    <xf numFmtId="164" fontId="2" fillId="0" borderId="0" xfId="1" applyFont="1"/>
    <xf numFmtId="0" fontId="3" fillId="0" borderId="0" xfId="2" applyFont="1"/>
    <xf numFmtId="0" fontId="1" fillId="0" borderId="0" xfId="2"/>
    <xf numFmtId="0" fontId="2" fillId="0" borderId="0" xfId="2" applyFont="1" applyBorder="1"/>
    <xf numFmtId="164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Border="1"/>
    <xf numFmtId="0" fontId="1" fillId="0" borderId="0" xfId="2" applyBorder="1"/>
    <xf numFmtId="0" fontId="2" fillId="0" borderId="0" xfId="2" applyFont="1" applyFill="1" applyBorder="1"/>
    <xf numFmtId="164" fontId="2" fillId="0" borderId="0" xfId="1" applyFont="1" applyFill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1" fillId="0" borderId="0" xfId="2" applyFont="1" applyBorder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vertical="center"/>
    </xf>
    <xf numFmtId="0" fontId="3" fillId="0" borderId="0" xfId="2" quotePrefix="1" applyFont="1" applyAlignment="1">
      <alignment horizontal="center" vertical="center"/>
    </xf>
    <xf numFmtId="164" fontId="3" fillId="0" borderId="0" xfId="1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2" quotePrefix="1" applyFont="1" applyAlignment="1">
      <alignment horizontal="center"/>
    </xf>
    <xf numFmtId="0" fontId="6" fillId="0" borderId="0" xfId="2" quotePrefix="1" applyFont="1" applyAlignment="1">
      <alignment horizontal="center"/>
    </xf>
    <xf numFmtId="0" fontId="1" fillId="0" borderId="0" xfId="2" applyFont="1" applyBorder="1"/>
    <xf numFmtId="0" fontId="7" fillId="2" borderId="0" xfId="2" applyFont="1" applyFill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164" fontId="8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vertical="center"/>
    </xf>
    <xf numFmtId="166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167" fontId="1" fillId="0" borderId="0" xfId="2" applyNumberFormat="1" applyAlignment="1">
      <alignment vertical="center"/>
    </xf>
    <xf numFmtId="165" fontId="1" fillId="0" borderId="0" xfId="2" applyNumberFormat="1" applyAlignment="1">
      <alignment vertical="center"/>
    </xf>
    <xf numFmtId="164" fontId="0" fillId="0" borderId="0" xfId="1" applyFont="1" applyAlignment="1">
      <alignment vertical="center"/>
    </xf>
    <xf numFmtId="168" fontId="1" fillId="0" borderId="0" xfId="2" applyNumberFormat="1" applyAlignment="1">
      <alignment vertical="center"/>
    </xf>
    <xf numFmtId="167" fontId="1" fillId="3" borderId="0" xfId="2" applyNumberFormat="1" applyFill="1" applyAlignment="1">
      <alignment vertical="center"/>
    </xf>
    <xf numFmtId="0" fontId="1" fillId="3" borderId="0" xfId="2" applyFill="1" applyAlignment="1">
      <alignment vertical="center"/>
    </xf>
    <xf numFmtId="0" fontId="7" fillId="4" borderId="1" xfId="2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vertical="center"/>
    </xf>
    <xf numFmtId="0" fontId="9" fillId="3" borderId="0" xfId="2" applyFont="1" applyFill="1"/>
    <xf numFmtId="164" fontId="9" fillId="3" borderId="0" xfId="2" applyNumberFormat="1" applyFont="1" applyFill="1"/>
    <xf numFmtId="164" fontId="0" fillId="0" borderId="0" xfId="1" applyFont="1"/>
    <xf numFmtId="0" fontId="10" fillId="3" borderId="0" xfId="0" applyFont="1" applyFill="1" applyAlignment="1">
      <alignment vertical="center"/>
    </xf>
    <xf numFmtId="0" fontId="10" fillId="0" borderId="0" xfId="3" quotePrefix="1" applyFont="1" applyFill="1" applyAlignment="1">
      <alignment horizontal="left" vertical="center"/>
    </xf>
    <xf numFmtId="164" fontId="10" fillId="0" borderId="0" xfId="1" quotePrefix="1" applyFont="1" applyFill="1" applyAlignment="1">
      <alignment horizontal="left"/>
    </xf>
    <xf numFmtId="0" fontId="10" fillId="0" borderId="0" xfId="3" quotePrefix="1" applyFont="1" applyFill="1" applyAlignment="1">
      <alignment horizontal="left"/>
    </xf>
    <xf numFmtId="0" fontId="1" fillId="3" borderId="0" xfId="2" applyFont="1" applyFill="1"/>
    <xf numFmtId="43" fontId="9" fillId="3" borderId="0" xfId="2" applyNumberFormat="1" applyFont="1" applyFill="1"/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left" vertical="center" wrapText="1"/>
    </xf>
    <xf numFmtId="165" fontId="10" fillId="0" borderId="0" xfId="3" applyNumberFormat="1" applyFont="1" applyFill="1" applyAlignment="1">
      <alignment horizontal="left" vertical="center" wrapText="1"/>
    </xf>
    <xf numFmtId="165" fontId="2" fillId="0" borderId="0" xfId="2" applyNumberFormat="1" applyFont="1"/>
    <xf numFmtId="164" fontId="0" fillId="0" borderId="0" xfId="0" applyNumberFormat="1"/>
    <xf numFmtId="164" fontId="2" fillId="0" borderId="0" xfId="1" applyFont="1" applyBorder="1"/>
    <xf numFmtId="0" fontId="1" fillId="0" borderId="0" xfId="2" applyFont="1" applyBorder="1" applyAlignment="1">
      <alignment horizontal="right"/>
    </xf>
  </cellXfs>
  <cellStyles count="4">
    <cellStyle name="Millares" xfId="1" builtinId="3"/>
    <cellStyle name="Normal" xfId="0" builtinId="0"/>
    <cellStyle name="Normal_Perext" xfId="2"/>
    <cellStyle name="Normal_SERIN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80265960028794E-2"/>
          <c:y val="6.336105200007533E-2"/>
          <c:w val="0.88420356975789227"/>
          <c:h val="0.7951365821755604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'Perfil Total'!$C$11</c:f>
              <c:strCache>
                <c:ptCount val="1"/>
                <c:pt idx="0">
                  <c:v>Deuda Interna (MM 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/>
            </a:sp3d>
          </c:spPr>
          <c:invertIfNegative val="0"/>
          <c:dLbls>
            <c:dLbl>
              <c:idx val="14"/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2.6450118821297188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s-VE" sz="10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'Perfil Total'!$C$12:$C$40</c:f>
              <c:numCache>
                <c:formatCode>_(* #,##0_);_(* \(#,##0\);_(* "-"??_);_(@_)</c:formatCode>
                <c:ptCount val="29"/>
                <c:pt idx="0">
                  <c:v>4727.5474999999997</c:v>
                </c:pt>
                <c:pt idx="1">
                  <c:v>2900.3712</c:v>
                </c:pt>
                <c:pt idx="2">
                  <c:v>5716.7964999999995</c:v>
                </c:pt>
                <c:pt idx="3">
                  <c:v>7943.0447000000004</c:v>
                </c:pt>
                <c:pt idx="4">
                  <c:v>6119.6896999999999</c:v>
                </c:pt>
                <c:pt idx="5">
                  <c:v>4725.8922000000002</c:v>
                </c:pt>
                <c:pt idx="6">
                  <c:v>6034.5255999999999</c:v>
                </c:pt>
                <c:pt idx="7">
                  <c:v>17954.525600000001</c:v>
                </c:pt>
                <c:pt idx="8">
                  <c:v>6410.1891999999998</c:v>
                </c:pt>
                <c:pt idx="9">
                  <c:v>8123.6548999999995</c:v>
                </c:pt>
                <c:pt idx="10">
                  <c:v>6872.2482999999993</c:v>
                </c:pt>
                <c:pt idx="11">
                  <c:v>3453.7419999999997</c:v>
                </c:pt>
                <c:pt idx="12">
                  <c:v>2980</c:v>
                </c:pt>
                <c:pt idx="13">
                  <c:v>3000</c:v>
                </c:pt>
                <c:pt idx="14">
                  <c:v>2950</c:v>
                </c:pt>
                <c:pt idx="15">
                  <c:v>4050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0"/>
          <c:order val="1"/>
          <c:tx>
            <c:strRef>
              <c:f>'Perfil Total'!$B$11</c:f>
              <c:strCache>
                <c:ptCount val="1"/>
                <c:pt idx="0">
                  <c:v>Deuda Externa (MM 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 h="0"/>
            </a:sp3d>
          </c:spPr>
          <c:invertIfNegative val="0"/>
          <c:dLbls>
            <c:dLbl>
              <c:idx val="0"/>
              <c:layout>
                <c:manualLayout>
                  <c:x val="-1.2505481266749927E-3"/>
                  <c:y val="-6.339019834416377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8.716781119789176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75065158080899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2483403136268E-17"/>
                  <c:y val="7.0688682519984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649354898586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532955058469168E-3"/>
                  <c:y val="-6.621010497605563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2.575455642605535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3.50148344351296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637430678942551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1382008710514493E-17"/>
                  <c:y val="1.60131689771489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82008710514493E-17"/>
                  <c:y val="-6.1018532428643878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1382008710514493E-17"/>
                  <c:y val="-6.017306873388281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461326958629602E-3"/>
                  <c:y val="-6.457546652991653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102981657334753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3.51559279034646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1.2504500059902677E-3"/>
                  <c:y val="-6.456850100849463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3.44845935675344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1.10789442076794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-2.293518998435600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9436205423221719E-7"/>
                  <c:y val="-6.174426445788108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1.2503518853055541E-3"/>
                  <c:y val="-1.891120240336845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2.2646124859114025E-6"/>
                  <c:y val="-1.8125147828313308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9.812068471361172E-8"/>
                  <c:y val="-2.054734690819329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2478988681877139E-3"/>
                  <c:y val="-1.9058419639908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0"/>
                  <c:y val="-3.9976217946118602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2.4975604604872571E-3"/>
                  <c:y val="-1.810687518735960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0"/>
                  <c:y val="-1.5790698669119703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0"/>
                  <c:y val="-1.57553329552349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0"/>
                  <c:y val="-1.5790698669119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0"/>
                  <c:y val="-1.57203375629616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-1.2487802302436721E-3"/>
                  <c:y val="-2.28099596516088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4.4009131575630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s-VE"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Total'!$A$12:$A$40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'Perfil Total'!$B$12:$B$40</c:f>
              <c:numCache>
                <c:formatCode>_(* #,##0_);_(* \(#,##0\);_(* "-"??_);_(@_)</c:formatCode>
                <c:ptCount val="29"/>
                <c:pt idx="0">
                  <c:v>1532.7829999999999</c:v>
                </c:pt>
                <c:pt idx="1">
                  <c:v>3742.6060000000002</c:v>
                </c:pt>
                <c:pt idx="2">
                  <c:v>3721.47</c:v>
                </c:pt>
                <c:pt idx="3">
                  <c:v>3672.181</c:v>
                </c:pt>
                <c:pt idx="4">
                  <c:v>2157.9659999999999</c:v>
                </c:pt>
                <c:pt idx="5">
                  <c:v>1710.8789999999999</c:v>
                </c:pt>
                <c:pt idx="6">
                  <c:v>2569.163</c:v>
                </c:pt>
                <c:pt idx="7">
                  <c:v>2971.8719999999998</c:v>
                </c:pt>
                <c:pt idx="8">
                  <c:v>2022.7449999999999</c:v>
                </c:pt>
                <c:pt idx="9">
                  <c:v>3390.5909999999999</c:v>
                </c:pt>
                <c:pt idx="10">
                  <c:v>4314.8940000000002</c:v>
                </c:pt>
                <c:pt idx="11">
                  <c:v>2231.1350000000002</c:v>
                </c:pt>
                <c:pt idx="12">
                  <c:v>1508.17</c:v>
                </c:pt>
                <c:pt idx="13">
                  <c:v>1471.6859999999999</c:v>
                </c:pt>
                <c:pt idx="14">
                  <c:v>1466.6980000000001</c:v>
                </c:pt>
                <c:pt idx="15">
                  <c:v>22.312999999999999</c:v>
                </c:pt>
                <c:pt idx="16">
                  <c:v>22.042999999999999</c:v>
                </c:pt>
                <c:pt idx="17">
                  <c:v>1504.201</c:v>
                </c:pt>
                <c:pt idx="18">
                  <c:v>2515.201</c:v>
                </c:pt>
                <c:pt idx="19">
                  <c:v>2510.1320000000001</c:v>
                </c:pt>
                <c:pt idx="20">
                  <c:v>6.681</c:v>
                </c:pt>
                <c:pt idx="21">
                  <c:v>1250.711</c:v>
                </c:pt>
                <c:pt idx="22">
                  <c:v>0.70799999999999996</c:v>
                </c:pt>
                <c:pt idx="23">
                  <c:v>0.70799999999999996</c:v>
                </c:pt>
                <c:pt idx="24">
                  <c:v>0.70799999999999996</c:v>
                </c:pt>
                <c:pt idx="25">
                  <c:v>0.70799999999999996</c:v>
                </c:pt>
                <c:pt idx="26">
                  <c:v>0.70799999999999996</c:v>
                </c:pt>
                <c:pt idx="27">
                  <c:v>0.70799999999999996</c:v>
                </c:pt>
                <c:pt idx="28">
                  <c:v>0.70799999999999996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8381944"/>
        <c:axId val="238382336"/>
      </c:barChart>
      <c:catAx>
        <c:axId val="23838194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09430697335441"/>
              <c:y val="0.9381612509703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23838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38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layout>
            <c:manualLayout>
              <c:xMode val="edge"/>
              <c:yMode val="edge"/>
              <c:x val="8.3610327320717548E-3"/>
              <c:y val="0.374656944290418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238381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1134068702238"/>
          <c:y val="6.4954885023895889E-2"/>
          <c:w val="0.26350440117590496"/>
          <c:h val="0.18254053170660486"/>
        </c:manualLayout>
      </c:layout>
      <c:overlay val="0"/>
      <c:txPr>
        <a:bodyPr/>
        <a:lstStyle/>
        <a:p>
          <a:pPr>
            <a:defRPr lang="es-VE" sz="1600" b="1" i="0" u="none" strike="noStrike" baseline="0">
              <a:solidFill>
                <a:schemeClr val="bg1">
                  <a:lumMod val="50000"/>
                </a:schemeClr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766" r="0.75000000000000766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432246</xdr:colOff>
      <xdr:row>9</xdr:row>
      <xdr:rowOff>144297</xdr:rowOff>
    </xdr:from>
    <xdr:to>
      <xdr:col>17</xdr:col>
      <xdr:colOff>299071</xdr:colOff>
      <xdr:row>35</xdr:row>
      <xdr:rowOff>218965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4494056" y="1994556"/>
          <a:ext cx="10212946" cy="6818806"/>
          <a:chOff x="4701087" y="2010931"/>
          <a:chExt cx="10167387" cy="6653805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710127" y="2010931"/>
            <a:ext cx="10158347" cy="5745395"/>
            <a:chOff x="3602988" y="1999769"/>
            <a:chExt cx="6465765" cy="3701701"/>
          </a:xfrm>
        </xdr:grpSpPr>
        <xdr:graphicFrame macro="">
          <xdr:nvGraphicFramePr>
            <xdr:cNvPr id="5" name="Chart 3"/>
            <xdr:cNvGraphicFramePr>
              <a:graphicFrameLocks/>
            </xdr:cNvGraphicFramePr>
          </xdr:nvGraphicFramePr>
          <xdr:xfrm>
            <a:off x="3602988" y="2361894"/>
            <a:ext cx="6457950" cy="333957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3 Rectángulo"/>
            <xdr:cNvSpPr/>
          </xdr:nvSpPr>
          <xdr:spPr>
            <a:xfrm>
              <a:off x="3609439" y="1999769"/>
              <a:ext cx="6459314" cy="356686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/>
              <a:r>
                <a:rPr lang="es-ES" sz="1100" b="1">
                  <a:latin typeface="Arial" pitchFamily="34" charset="0"/>
                  <a:cs typeface="Arial" pitchFamily="34" charset="0"/>
                </a:rPr>
                <a:t>Perfil de Amortización Deuda Pública Total del Gobierno Central</a:t>
              </a:r>
            </a:p>
            <a:p>
              <a:pPr algn="l"/>
              <a:r>
                <a:rPr lang="es-ES" sz="1100" b="1">
                  <a:latin typeface="Arial" pitchFamily="34" charset="0"/>
                  <a:cs typeface="Arial" pitchFamily="34" charset="0"/>
                </a:rPr>
                <a:t>Período: Abr 2017 - Dic 2045</a:t>
              </a:r>
            </a:p>
          </xdr:txBody>
        </xdr:sp>
      </xdr:grpSp>
      <xdr:sp macro="" textlink="">
        <xdr:nvSpPr>
          <xdr:cNvPr id="4" name="6 CuadroTexto"/>
          <xdr:cNvSpPr txBox="1"/>
        </xdr:nvSpPr>
        <xdr:spPr>
          <a:xfrm>
            <a:off x="4701087" y="7577179"/>
            <a:ext cx="6368812" cy="10875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Fuente: Ministerio del Poder Popular de Economía y Finanzas.</a:t>
            </a:r>
            <a:r>
              <a:rPr lang="es-VE" sz="800" b="0" i="0" u="none" strike="noStrike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Oficina Nacional de Crédito Público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Tipo de Cambio utilizado al 31/03/2017 suministrado por el BCV. 10 Bs / USD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Cifras sujetas a revisión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  <a:p>
            <a:pPr algn="l"/>
            <a:r>
              <a:rPr lang="es-VE" sz="8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Nota:  * Proyecciones basadas en saldos insolutos al 31/03/2017. No incluye desembolsos programados</a:t>
            </a:r>
            <a:r>
              <a:rPr lang="es-VE" sz="800"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904875</xdr:colOff>
      <xdr:row>2</xdr:row>
      <xdr:rowOff>161924</xdr:rowOff>
    </xdr:to>
    <xdr:grpSp>
      <xdr:nvGrpSpPr>
        <xdr:cNvPr id="7" name="Grupo 6"/>
        <xdr:cNvGrpSpPr/>
      </xdr:nvGrpSpPr>
      <xdr:grpSpPr>
        <a:xfrm>
          <a:off x="0" y="0"/>
          <a:ext cx="3849961" cy="490372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88448</xdr:colOff>
      <xdr:row>0</xdr:row>
      <xdr:rowOff>96526</xdr:rowOff>
    </xdr:from>
    <xdr:to>
      <xdr:col>17</xdr:col>
      <xdr:colOff>395970</xdr:colOff>
      <xdr:row>3</xdr:row>
      <xdr:rowOff>85043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10664482" y="96526"/>
          <a:ext cx="4139419" cy="481189"/>
          <a:chOff x="5000625" y="35691"/>
          <a:chExt cx="2840129" cy="318699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flipH="1">
            <a:off x="7805790" y="35691"/>
            <a:ext cx="6371" cy="239926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6">
          <cell r="A26" t="str">
            <v>Fuente: Ministerio del Poder Popular de Economía y Finanzas. Oficina Nacional de Crédito Público</v>
          </cell>
        </row>
      </sheetData>
      <sheetData sheetId="2">
        <row r="29">
          <cell r="A29" t="str">
            <v>Tipo de Cambio utilizado al 31/03/2017 suministrado por el BCV. 10 Bs/USD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B11" t="str">
            <v>Deuda Externa (MM USD)</v>
          </cell>
          <cell r="C11" t="str">
            <v>Deuda Interna (MM USD)</v>
          </cell>
        </row>
        <row r="12">
          <cell r="A12">
            <v>2017</v>
          </cell>
          <cell r="B12">
            <v>1532.7829999999999</v>
          </cell>
          <cell r="C12">
            <v>4727.5474999999997</v>
          </cell>
        </row>
        <row r="13">
          <cell r="A13">
            <v>2018</v>
          </cell>
          <cell r="B13">
            <v>3742.6060000000002</v>
          </cell>
          <cell r="C13">
            <v>2900.3712</v>
          </cell>
        </row>
        <row r="14">
          <cell r="A14">
            <v>2019</v>
          </cell>
          <cell r="B14">
            <v>3721.47</v>
          </cell>
          <cell r="C14">
            <v>5716.7964999999995</v>
          </cell>
        </row>
        <row r="15">
          <cell r="A15">
            <v>2020</v>
          </cell>
          <cell r="B15">
            <v>3672.181</v>
          </cell>
          <cell r="C15">
            <v>7943.0447000000004</v>
          </cell>
        </row>
        <row r="16">
          <cell r="A16">
            <v>2021</v>
          </cell>
          <cell r="B16">
            <v>2157.9659999999999</v>
          </cell>
          <cell r="C16">
            <v>6119.6896999999999</v>
          </cell>
        </row>
        <row r="17">
          <cell r="A17">
            <v>2022</v>
          </cell>
          <cell r="B17">
            <v>1710.8789999999999</v>
          </cell>
          <cell r="C17">
            <v>4725.8922000000002</v>
          </cell>
        </row>
        <row r="18">
          <cell r="A18">
            <v>2023</v>
          </cell>
          <cell r="B18">
            <v>2569.163</v>
          </cell>
          <cell r="C18">
            <v>6034.5255999999999</v>
          </cell>
        </row>
        <row r="19">
          <cell r="A19">
            <v>2024</v>
          </cell>
          <cell r="B19">
            <v>2971.8719999999998</v>
          </cell>
          <cell r="C19">
            <v>17954.525600000001</v>
          </cell>
        </row>
        <row r="20">
          <cell r="A20">
            <v>2025</v>
          </cell>
          <cell r="B20">
            <v>2022.7449999999999</v>
          </cell>
          <cell r="C20">
            <v>6410.1891999999998</v>
          </cell>
        </row>
        <row r="21">
          <cell r="A21">
            <v>2026</v>
          </cell>
          <cell r="B21">
            <v>3390.5909999999999</v>
          </cell>
          <cell r="C21">
            <v>8123.6548999999995</v>
          </cell>
        </row>
        <row r="22">
          <cell r="A22">
            <v>2027</v>
          </cell>
          <cell r="B22">
            <v>4314.8940000000002</v>
          </cell>
          <cell r="C22">
            <v>6872.2482999999993</v>
          </cell>
        </row>
        <row r="23">
          <cell r="A23">
            <v>2028</v>
          </cell>
          <cell r="B23">
            <v>2231.1350000000002</v>
          </cell>
          <cell r="C23">
            <v>3453.7419999999997</v>
          </cell>
        </row>
        <row r="24">
          <cell r="A24">
            <v>2029</v>
          </cell>
          <cell r="B24">
            <v>1508.17</v>
          </cell>
          <cell r="C24">
            <v>2980</v>
          </cell>
        </row>
        <row r="25">
          <cell r="A25">
            <v>2030</v>
          </cell>
          <cell r="B25">
            <v>1471.6859999999999</v>
          </cell>
          <cell r="C25">
            <v>3000</v>
          </cell>
        </row>
        <row r="26">
          <cell r="A26">
            <v>2031</v>
          </cell>
          <cell r="B26">
            <v>1466.6980000000001</v>
          </cell>
          <cell r="C26">
            <v>2950</v>
          </cell>
        </row>
        <row r="27">
          <cell r="A27">
            <v>2032</v>
          </cell>
          <cell r="B27">
            <v>22.312999999999999</v>
          </cell>
          <cell r="C27">
            <v>4050</v>
          </cell>
        </row>
        <row r="28">
          <cell r="A28">
            <v>2033</v>
          </cell>
          <cell r="B28">
            <v>22.042999999999999</v>
          </cell>
          <cell r="C28">
            <v>0</v>
          </cell>
        </row>
        <row r="29">
          <cell r="A29">
            <v>2034</v>
          </cell>
          <cell r="B29">
            <v>1504.201</v>
          </cell>
          <cell r="C29">
            <v>0</v>
          </cell>
        </row>
        <row r="30">
          <cell r="A30">
            <v>2035</v>
          </cell>
          <cell r="B30">
            <v>2515.201</v>
          </cell>
          <cell r="C30">
            <v>0</v>
          </cell>
        </row>
        <row r="31">
          <cell r="A31">
            <v>2036</v>
          </cell>
          <cell r="B31">
            <v>2510.1320000000001</v>
          </cell>
          <cell r="C31">
            <v>0</v>
          </cell>
        </row>
        <row r="32">
          <cell r="A32">
            <v>2037</v>
          </cell>
          <cell r="B32">
            <v>6.681</v>
          </cell>
          <cell r="C32">
            <v>0</v>
          </cell>
        </row>
        <row r="33">
          <cell r="A33">
            <v>2038</v>
          </cell>
          <cell r="B33">
            <v>1250.711</v>
          </cell>
          <cell r="C33">
            <v>0</v>
          </cell>
        </row>
        <row r="34">
          <cell r="A34">
            <v>2039</v>
          </cell>
          <cell r="B34">
            <v>0.70799999999999996</v>
          </cell>
          <cell r="C34">
            <v>0</v>
          </cell>
        </row>
        <row r="35">
          <cell r="A35">
            <v>2040</v>
          </cell>
          <cell r="B35">
            <v>0.70799999999999996</v>
          </cell>
          <cell r="C35">
            <v>0</v>
          </cell>
        </row>
        <row r="36">
          <cell r="A36">
            <v>2041</v>
          </cell>
          <cell r="B36">
            <v>0.70799999999999996</v>
          </cell>
          <cell r="C36">
            <v>0</v>
          </cell>
        </row>
        <row r="37">
          <cell r="A37">
            <v>2042</v>
          </cell>
          <cell r="B37">
            <v>0.70799999999999996</v>
          </cell>
          <cell r="C37">
            <v>0</v>
          </cell>
        </row>
        <row r="38">
          <cell r="A38">
            <v>2043</v>
          </cell>
          <cell r="B38">
            <v>0.70799999999999996</v>
          </cell>
          <cell r="C38">
            <v>0</v>
          </cell>
        </row>
        <row r="39">
          <cell r="A39">
            <v>2044</v>
          </cell>
          <cell r="B39">
            <v>0.70799999999999996</v>
          </cell>
          <cell r="C39">
            <v>0</v>
          </cell>
        </row>
        <row r="40">
          <cell r="A40">
            <v>2045</v>
          </cell>
          <cell r="B40">
            <v>0.70799999999999996</v>
          </cell>
          <cell r="C40">
            <v>0</v>
          </cell>
        </row>
      </sheetData>
      <sheetData sheetId="20">
        <row r="12">
          <cell r="B12">
            <v>1532.7829999999999</v>
          </cell>
        </row>
        <row r="13">
          <cell r="B13">
            <v>3742.6060000000002</v>
          </cell>
        </row>
        <row r="14">
          <cell r="B14">
            <v>3721.47</v>
          </cell>
        </row>
        <row r="15">
          <cell r="B15">
            <v>3672.181</v>
          </cell>
        </row>
        <row r="16">
          <cell r="B16">
            <v>2157.9659999999999</v>
          </cell>
        </row>
        <row r="17">
          <cell r="B17">
            <v>1710.8789999999999</v>
          </cell>
        </row>
        <row r="18">
          <cell r="B18">
            <v>2569.163</v>
          </cell>
        </row>
        <row r="19">
          <cell r="B19">
            <v>2971.8719999999998</v>
          </cell>
        </row>
        <row r="20">
          <cell r="B20">
            <v>2022.7449999999999</v>
          </cell>
        </row>
        <row r="21">
          <cell r="B21">
            <v>3390.5909999999999</v>
          </cell>
        </row>
        <row r="22">
          <cell r="B22">
            <v>4314.8940000000002</v>
          </cell>
        </row>
        <row r="23">
          <cell r="B23">
            <v>2231.1350000000002</v>
          </cell>
        </row>
        <row r="24">
          <cell r="B24">
            <v>1508.17</v>
          </cell>
        </row>
        <row r="25">
          <cell r="B25">
            <v>1471.6859999999999</v>
          </cell>
        </row>
        <row r="26">
          <cell r="B26">
            <v>1466.6980000000001</v>
          </cell>
        </row>
        <row r="27">
          <cell r="B27">
            <v>22.312999999999999</v>
          </cell>
        </row>
        <row r="28">
          <cell r="B28">
            <v>22.042999999999999</v>
          </cell>
        </row>
        <row r="29">
          <cell r="B29">
            <v>1504.201</v>
          </cell>
        </row>
        <row r="30">
          <cell r="B30">
            <v>2515.201</v>
          </cell>
        </row>
        <row r="31">
          <cell r="B31">
            <v>2510.1320000000001</v>
          </cell>
        </row>
        <row r="32">
          <cell r="B32">
            <v>6.681</v>
          </cell>
        </row>
        <row r="33">
          <cell r="B33">
            <v>1250.711</v>
          </cell>
        </row>
        <row r="34">
          <cell r="B34">
            <v>0.70799999999999996</v>
          </cell>
        </row>
        <row r="35">
          <cell r="B35">
            <v>0.70799999999999996</v>
          </cell>
        </row>
        <row r="36">
          <cell r="B36">
            <v>0.70799999999999996</v>
          </cell>
        </row>
        <row r="37">
          <cell r="B37">
            <v>0.70799999999999996</v>
          </cell>
        </row>
        <row r="38">
          <cell r="B38">
            <v>0.70799999999999996</v>
          </cell>
        </row>
        <row r="39">
          <cell r="B39">
            <v>0.70799999999999996</v>
          </cell>
        </row>
        <row r="40">
          <cell r="B40">
            <v>0.70799999999999996</v>
          </cell>
        </row>
      </sheetData>
      <sheetData sheetId="21">
        <row r="14">
          <cell r="D14">
            <v>47275.474999999999</v>
          </cell>
        </row>
        <row r="15">
          <cell r="D15">
            <v>29003.712</v>
          </cell>
        </row>
        <row r="16">
          <cell r="D16">
            <v>57167.964999999997</v>
          </cell>
        </row>
        <row r="17">
          <cell r="D17">
            <v>79430.447</v>
          </cell>
        </row>
        <row r="18">
          <cell r="D18">
            <v>61196.896999999997</v>
          </cell>
        </row>
        <row r="19">
          <cell r="D19">
            <v>47258.921999999999</v>
          </cell>
        </row>
        <row r="20">
          <cell r="D20">
            <v>60345.256000000001</v>
          </cell>
        </row>
        <row r="21">
          <cell r="D21">
            <v>179545.25599999999</v>
          </cell>
        </row>
        <row r="22">
          <cell r="D22">
            <v>64101.892</v>
          </cell>
        </row>
        <row r="23">
          <cell r="D23">
            <v>81236.548999999999</v>
          </cell>
        </row>
        <row r="24">
          <cell r="D24">
            <v>68722.482999999993</v>
          </cell>
        </row>
        <row r="25">
          <cell r="D25">
            <v>34537.42</v>
          </cell>
        </row>
        <row r="26">
          <cell r="D26">
            <v>29800</v>
          </cell>
        </row>
        <row r="27">
          <cell r="D27">
            <v>30000</v>
          </cell>
        </row>
        <row r="28">
          <cell r="D28">
            <v>29500</v>
          </cell>
        </row>
        <row r="29">
          <cell r="D29">
            <v>40500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W107"/>
  <sheetViews>
    <sheetView showGridLines="0" tabSelected="1" zoomScale="87" zoomScaleNormal="87" workbookViewId="0">
      <selection activeCell="A6" sqref="A6:Q6"/>
    </sheetView>
  </sheetViews>
  <sheetFormatPr baseColWidth="10" defaultRowHeight="12.75" x14ac:dyDescent="0.2"/>
  <cols>
    <col min="1" max="1" width="10.7109375" style="1" customWidth="1"/>
    <col min="2" max="3" width="16.7109375" style="2" customWidth="1"/>
    <col min="4" max="4" width="16.7109375" style="1" customWidth="1"/>
    <col min="5" max="5" width="16.7109375" style="3" customWidth="1"/>
    <col min="6" max="6" width="6.7109375" style="4" customWidth="1"/>
    <col min="7" max="7" width="14.140625" style="4" bestFit="1" customWidth="1"/>
    <col min="8" max="10" width="11.42578125" style="4"/>
    <col min="11" max="11" width="14.140625" style="4" bestFit="1" customWidth="1"/>
    <col min="12" max="16384" width="11.42578125" style="4"/>
  </cols>
  <sheetData>
    <row r="1" spans="1:23" ht="12.75" customHeight="1" x14ac:dyDescent="0.2"/>
    <row r="2" spans="1:23" ht="12.75" customHeight="1" x14ac:dyDescent="0.2"/>
    <row r="3" spans="1:23" ht="12.75" customHeight="1" x14ac:dyDescent="0.2"/>
    <row r="4" spans="1:23" s="9" customFormat="1" ht="12.75" customHeight="1" x14ac:dyDescent="0.2">
      <c r="A4" s="5"/>
      <c r="B4" s="6"/>
      <c r="C4" s="6"/>
      <c r="D4" s="7"/>
      <c r="E4" s="8"/>
    </row>
    <row r="5" spans="1:23" s="9" customFormat="1" ht="12.75" customHeight="1" x14ac:dyDescent="0.2">
      <c r="A5" s="10"/>
      <c r="B5" s="11"/>
      <c r="C5" s="6"/>
      <c r="D5" s="7"/>
      <c r="E5" s="8"/>
    </row>
    <row r="6" spans="1:23" s="15" customFormat="1" ht="42" customHeight="1" x14ac:dyDescent="0.2">
      <c r="A6" s="12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14"/>
      <c r="T6" s="14"/>
      <c r="U6" s="14"/>
      <c r="V6" s="14"/>
      <c r="W6" s="14"/>
    </row>
    <row r="7" spans="1:23" s="15" customFormat="1" ht="12.75" customHeight="1" x14ac:dyDescent="0.2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  <c r="S7" s="17"/>
      <c r="T7" s="17"/>
      <c r="U7" s="17"/>
      <c r="V7" s="17"/>
      <c r="W7" s="17"/>
    </row>
    <row r="8" spans="1:23" s="15" customFormat="1" ht="12.75" customHeight="1" x14ac:dyDescent="0.2">
      <c r="A8" s="18"/>
      <c r="B8" s="18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20"/>
    </row>
    <row r="9" spans="1:23" s="23" customFormat="1" ht="12.75" customHeight="1" x14ac:dyDescent="0.2">
      <c r="A9" s="21"/>
      <c r="B9" s="21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  <c r="N9"/>
    </row>
    <row r="10" spans="1:23" s="23" customFormat="1" ht="12.75" customHeight="1" x14ac:dyDescent="0.2">
      <c r="A10" s="21"/>
      <c r="B10" s="21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/>
    </row>
    <row r="11" spans="1:23" s="28" customFormat="1" ht="42" customHeight="1" x14ac:dyDescent="0.2">
      <c r="A11" s="24" t="s">
        <v>2</v>
      </c>
      <c r="B11" s="25" t="s">
        <v>3</v>
      </c>
      <c r="C11" s="25" t="s">
        <v>4</v>
      </c>
      <c r="D11" s="25" t="s">
        <v>5</v>
      </c>
      <c r="E11" s="26"/>
      <c r="F11" s="27"/>
      <c r="M11"/>
    </row>
    <row r="12" spans="1:23" s="33" customFormat="1" ht="20.100000000000001" customHeight="1" x14ac:dyDescent="0.2">
      <c r="A12" s="29">
        <v>2017</v>
      </c>
      <c r="B12" s="30">
        <f>+'[1]Perfil Ext'!B12</f>
        <v>1532.7829999999999</v>
      </c>
      <c r="C12" s="30">
        <f>'[1]Perfil Int'!D14/10</f>
        <v>4727.5474999999997</v>
      </c>
      <c r="D12" s="31">
        <f t="shared" ref="D12:D41" si="0">B12+C12</f>
        <v>6260.3305</v>
      </c>
      <c r="E12" s="32"/>
      <c r="R12" s="34"/>
      <c r="S12" s="34"/>
    </row>
    <row r="13" spans="1:23" s="33" customFormat="1" ht="20.100000000000001" customHeight="1" x14ac:dyDescent="0.2">
      <c r="A13" s="29">
        <v>2018</v>
      </c>
      <c r="B13" s="30">
        <f>+'[1]Perfil Ext'!B13</f>
        <v>3742.6060000000002</v>
      </c>
      <c r="C13" s="30">
        <f>'[1]Perfil Int'!D15/10</f>
        <v>2900.3712</v>
      </c>
      <c r="D13" s="31">
        <f t="shared" si="0"/>
        <v>6642.9772000000003</v>
      </c>
      <c r="E13" s="32"/>
      <c r="F13" s="35"/>
      <c r="R13" s="34"/>
      <c r="S13" s="34"/>
    </row>
    <row r="14" spans="1:23" s="33" customFormat="1" ht="20.100000000000001" customHeight="1" x14ac:dyDescent="0.2">
      <c r="A14" s="29">
        <v>2019</v>
      </c>
      <c r="B14" s="30">
        <f>+'[1]Perfil Ext'!B14</f>
        <v>3721.47</v>
      </c>
      <c r="C14" s="30">
        <f>'[1]Perfil Int'!D16/10</f>
        <v>5716.7964999999995</v>
      </c>
      <c r="D14" s="31">
        <f t="shared" si="0"/>
        <v>9438.2664999999997</v>
      </c>
      <c r="E14" s="32"/>
      <c r="F14" s="36"/>
      <c r="I14" s="37"/>
      <c r="R14" s="34"/>
      <c r="S14" s="34"/>
    </row>
    <row r="15" spans="1:23" s="33" customFormat="1" ht="20.100000000000001" customHeight="1" x14ac:dyDescent="0.2">
      <c r="A15" s="29">
        <v>2020</v>
      </c>
      <c r="B15" s="30">
        <f>+'[1]Perfil Ext'!B15</f>
        <v>3672.181</v>
      </c>
      <c r="C15" s="30">
        <f>'[1]Perfil Int'!D17/10</f>
        <v>7943.0447000000004</v>
      </c>
      <c r="D15" s="31">
        <f t="shared" si="0"/>
        <v>11615.225700000001</v>
      </c>
      <c r="E15" s="32"/>
      <c r="F15" s="38"/>
      <c r="I15" s="37"/>
      <c r="R15" s="34"/>
      <c r="S15" s="34"/>
    </row>
    <row r="16" spans="1:23" s="33" customFormat="1" ht="20.100000000000001" customHeight="1" x14ac:dyDescent="0.2">
      <c r="A16" s="29">
        <v>2021</v>
      </c>
      <c r="B16" s="30">
        <f>+'[1]Perfil Ext'!B16</f>
        <v>2157.9659999999999</v>
      </c>
      <c r="C16" s="30">
        <f>'[1]Perfil Int'!D18/10</f>
        <v>6119.6896999999999</v>
      </c>
      <c r="D16" s="31">
        <f t="shared" si="0"/>
        <v>8277.6556999999993</v>
      </c>
      <c r="E16" s="32"/>
      <c r="F16" s="38"/>
      <c r="I16" s="37"/>
      <c r="R16" s="34"/>
      <c r="S16" s="34"/>
    </row>
    <row r="17" spans="1:19" s="33" customFormat="1" ht="20.100000000000001" customHeight="1" x14ac:dyDescent="0.2">
      <c r="A17" s="29">
        <v>2022</v>
      </c>
      <c r="B17" s="30">
        <f>+'[1]Perfil Ext'!B17</f>
        <v>1710.8789999999999</v>
      </c>
      <c r="C17" s="30">
        <f>'[1]Perfil Int'!D19/10</f>
        <v>4725.8922000000002</v>
      </c>
      <c r="D17" s="31">
        <f t="shared" si="0"/>
        <v>6436.7712000000001</v>
      </c>
      <c r="E17" s="32"/>
      <c r="I17" s="37"/>
      <c r="R17" s="34"/>
      <c r="S17" s="34"/>
    </row>
    <row r="18" spans="1:19" s="33" customFormat="1" ht="20.100000000000001" customHeight="1" x14ac:dyDescent="0.2">
      <c r="A18" s="29">
        <v>2023</v>
      </c>
      <c r="B18" s="30">
        <f>+'[1]Perfil Ext'!B18</f>
        <v>2569.163</v>
      </c>
      <c r="C18" s="30">
        <f>'[1]Perfil Int'!D20/10</f>
        <v>6034.5255999999999</v>
      </c>
      <c r="D18" s="31">
        <f t="shared" si="0"/>
        <v>8603.6885999999995</v>
      </c>
      <c r="E18" s="32"/>
      <c r="F18" s="35"/>
      <c r="I18" s="37"/>
      <c r="R18" s="34"/>
      <c r="S18" s="34"/>
    </row>
    <row r="19" spans="1:19" s="33" customFormat="1" ht="19.5" customHeight="1" x14ac:dyDescent="0.2">
      <c r="A19" s="29">
        <v>2024</v>
      </c>
      <c r="B19" s="30">
        <f>+'[1]Perfil Ext'!B19</f>
        <v>2971.8719999999998</v>
      </c>
      <c r="C19" s="30">
        <f>'[1]Perfil Int'!D21/10</f>
        <v>17954.525600000001</v>
      </c>
      <c r="D19" s="31">
        <f t="shared" si="0"/>
        <v>20926.3976</v>
      </c>
      <c r="E19" s="32"/>
      <c r="F19" s="39"/>
      <c r="I19" s="37"/>
      <c r="R19" s="34"/>
      <c r="S19" s="34"/>
    </row>
    <row r="20" spans="1:19" s="33" customFormat="1" ht="19.5" customHeight="1" x14ac:dyDescent="0.2">
      <c r="A20" s="29">
        <v>2025</v>
      </c>
      <c r="B20" s="30">
        <f>+'[1]Perfil Ext'!B20</f>
        <v>2022.7449999999999</v>
      </c>
      <c r="C20" s="30">
        <f>'[1]Perfil Int'!D22/10</f>
        <v>6410.1891999999998</v>
      </c>
      <c r="D20" s="31">
        <f t="shared" si="0"/>
        <v>8432.9341999999997</v>
      </c>
      <c r="E20" s="32"/>
      <c r="F20" s="39"/>
      <c r="I20" s="37"/>
      <c r="R20" s="34"/>
      <c r="S20" s="34"/>
    </row>
    <row r="21" spans="1:19" s="33" customFormat="1" ht="19.5" customHeight="1" x14ac:dyDescent="0.2">
      <c r="A21" s="29">
        <v>2026</v>
      </c>
      <c r="B21" s="30">
        <f>+'[1]Perfil Ext'!B21</f>
        <v>3390.5909999999999</v>
      </c>
      <c r="C21" s="30">
        <f>'[1]Perfil Int'!D23/10</f>
        <v>8123.6548999999995</v>
      </c>
      <c r="D21" s="31">
        <f t="shared" si="0"/>
        <v>11514.2459</v>
      </c>
      <c r="E21" s="32"/>
      <c r="F21" s="39"/>
      <c r="I21" s="37"/>
      <c r="R21" s="34"/>
      <c r="S21" s="34"/>
    </row>
    <row r="22" spans="1:19" s="33" customFormat="1" ht="19.5" customHeight="1" x14ac:dyDescent="0.2">
      <c r="A22" s="29">
        <v>2027</v>
      </c>
      <c r="B22" s="30">
        <f>+'[1]Perfil Ext'!B22</f>
        <v>4314.8940000000002</v>
      </c>
      <c r="C22" s="30">
        <f>'[1]Perfil Int'!D24/10</f>
        <v>6872.2482999999993</v>
      </c>
      <c r="D22" s="31">
        <f t="shared" si="0"/>
        <v>11187.1423</v>
      </c>
      <c r="E22" s="32"/>
      <c r="F22" s="39"/>
      <c r="I22" s="37"/>
      <c r="R22" s="34"/>
      <c r="S22" s="34"/>
    </row>
    <row r="23" spans="1:19" s="33" customFormat="1" ht="19.5" customHeight="1" x14ac:dyDescent="0.2">
      <c r="A23" s="29">
        <v>2028</v>
      </c>
      <c r="B23" s="30">
        <f>+'[1]Perfil Ext'!B23</f>
        <v>2231.1350000000002</v>
      </c>
      <c r="C23" s="30">
        <f>'[1]Perfil Int'!D25/10</f>
        <v>3453.7419999999997</v>
      </c>
      <c r="D23" s="31">
        <f t="shared" si="0"/>
        <v>5684.8770000000004</v>
      </c>
      <c r="E23" s="32"/>
      <c r="F23" s="39"/>
      <c r="I23" s="37"/>
      <c r="R23" s="34"/>
      <c r="S23" s="34"/>
    </row>
    <row r="24" spans="1:19" s="33" customFormat="1" ht="19.5" customHeight="1" x14ac:dyDescent="0.2">
      <c r="A24" s="29">
        <v>2029</v>
      </c>
      <c r="B24" s="30">
        <f>+'[1]Perfil Ext'!B24</f>
        <v>1508.17</v>
      </c>
      <c r="C24" s="30">
        <f>'[1]Perfil Int'!D26/10</f>
        <v>2980</v>
      </c>
      <c r="D24" s="31">
        <f t="shared" si="0"/>
        <v>4488.17</v>
      </c>
      <c r="E24" s="32"/>
      <c r="F24" s="39"/>
      <c r="I24" s="37"/>
      <c r="R24" s="34"/>
      <c r="S24" s="34"/>
    </row>
    <row r="25" spans="1:19" s="33" customFormat="1" ht="19.5" customHeight="1" x14ac:dyDescent="0.2">
      <c r="A25" s="29">
        <v>2030</v>
      </c>
      <c r="B25" s="30">
        <f>+'[1]Perfil Ext'!B25</f>
        <v>1471.6859999999999</v>
      </c>
      <c r="C25" s="30">
        <f>'[1]Perfil Int'!D27/10</f>
        <v>3000</v>
      </c>
      <c r="D25" s="31">
        <f t="shared" si="0"/>
        <v>4471.6859999999997</v>
      </c>
      <c r="E25" s="32"/>
      <c r="F25" s="39"/>
      <c r="I25" s="37"/>
      <c r="R25" s="34"/>
      <c r="S25" s="34"/>
    </row>
    <row r="26" spans="1:19" s="33" customFormat="1" ht="19.5" customHeight="1" x14ac:dyDescent="0.2">
      <c r="A26" s="29">
        <v>2031</v>
      </c>
      <c r="B26" s="30">
        <f>+'[1]Perfil Ext'!B26</f>
        <v>1466.6980000000001</v>
      </c>
      <c r="C26" s="30">
        <f>'[1]Perfil Int'!D28/10</f>
        <v>2950</v>
      </c>
      <c r="D26" s="31">
        <f t="shared" si="0"/>
        <v>4416.6980000000003</v>
      </c>
      <c r="E26" s="32"/>
      <c r="F26" s="39"/>
      <c r="I26" s="37"/>
      <c r="R26" s="34"/>
      <c r="S26" s="34"/>
    </row>
    <row r="27" spans="1:19" s="33" customFormat="1" ht="19.5" customHeight="1" x14ac:dyDescent="0.2">
      <c r="A27" s="29">
        <v>2032</v>
      </c>
      <c r="B27" s="30">
        <f>+'[1]Perfil Ext'!B27</f>
        <v>22.312999999999999</v>
      </c>
      <c r="C27" s="30">
        <f>'[1]Perfil Int'!D29/10</f>
        <v>4050</v>
      </c>
      <c r="D27" s="31">
        <f t="shared" si="0"/>
        <v>4072.3130000000001</v>
      </c>
      <c r="E27" s="32"/>
      <c r="F27" s="39"/>
      <c r="I27" s="37"/>
      <c r="R27" s="34"/>
      <c r="S27" s="34"/>
    </row>
    <row r="28" spans="1:19" s="33" customFormat="1" ht="19.5" customHeight="1" x14ac:dyDescent="0.2">
      <c r="A28" s="29">
        <v>2033</v>
      </c>
      <c r="B28" s="30">
        <f>+'[1]Perfil Ext'!B28</f>
        <v>22.042999999999999</v>
      </c>
      <c r="C28" s="30">
        <v>0</v>
      </c>
      <c r="D28" s="31">
        <f t="shared" si="0"/>
        <v>22.042999999999999</v>
      </c>
      <c r="E28" s="32"/>
      <c r="F28" s="39"/>
      <c r="I28" s="37"/>
      <c r="R28" s="34"/>
      <c r="S28" s="34"/>
    </row>
    <row r="29" spans="1:19" s="33" customFormat="1" ht="19.5" customHeight="1" x14ac:dyDescent="0.2">
      <c r="A29" s="29">
        <v>2034</v>
      </c>
      <c r="B29" s="30">
        <f>+'[1]Perfil Ext'!B29</f>
        <v>1504.201</v>
      </c>
      <c r="C29" s="30">
        <f>'[1]Perfil Int'!D33/10</f>
        <v>0</v>
      </c>
      <c r="D29" s="31">
        <f t="shared" si="0"/>
        <v>1504.201</v>
      </c>
      <c r="E29" s="32"/>
      <c r="F29" s="39"/>
      <c r="I29" s="37"/>
      <c r="R29" s="34"/>
      <c r="S29" s="34"/>
    </row>
    <row r="30" spans="1:19" s="33" customFormat="1" ht="19.5" customHeight="1" x14ac:dyDescent="0.2">
      <c r="A30" s="29">
        <v>2035</v>
      </c>
      <c r="B30" s="30">
        <f>+'[1]Perfil Ext'!B30</f>
        <v>2515.201</v>
      </c>
      <c r="C30" s="30">
        <f>'[1]Perfil Int'!D34/10</f>
        <v>0</v>
      </c>
      <c r="D30" s="31">
        <f t="shared" si="0"/>
        <v>2515.201</v>
      </c>
      <c r="E30" s="32"/>
      <c r="F30" s="39"/>
      <c r="I30" s="37"/>
      <c r="R30" s="34"/>
      <c r="S30" s="34"/>
    </row>
    <row r="31" spans="1:19" s="33" customFormat="1" ht="19.5" customHeight="1" x14ac:dyDescent="0.2">
      <c r="A31" s="29">
        <v>2036</v>
      </c>
      <c r="B31" s="30">
        <f>+'[1]Perfil Ext'!B31</f>
        <v>2510.1320000000001</v>
      </c>
      <c r="C31" s="30">
        <f>'[1]Perfil Int'!D35/10</f>
        <v>0</v>
      </c>
      <c r="D31" s="31">
        <f t="shared" si="0"/>
        <v>2510.1320000000001</v>
      </c>
      <c r="E31" s="32"/>
      <c r="F31" s="39"/>
      <c r="I31" s="37"/>
      <c r="R31" s="34"/>
      <c r="S31" s="34"/>
    </row>
    <row r="32" spans="1:19" s="33" customFormat="1" ht="19.5" customHeight="1" x14ac:dyDescent="0.2">
      <c r="A32" s="29">
        <v>2037</v>
      </c>
      <c r="B32" s="30">
        <f>+'[1]Perfil Ext'!B32</f>
        <v>6.681</v>
      </c>
      <c r="C32" s="30">
        <f>'[1]Perfil Int'!D36/10</f>
        <v>0</v>
      </c>
      <c r="D32" s="31">
        <f t="shared" si="0"/>
        <v>6.681</v>
      </c>
      <c r="E32" s="32"/>
      <c r="F32" s="39"/>
      <c r="I32" s="37"/>
      <c r="R32" s="34"/>
      <c r="S32" s="34"/>
    </row>
    <row r="33" spans="1:19" s="33" customFormat="1" ht="19.5" customHeight="1" x14ac:dyDescent="0.2">
      <c r="A33" s="29">
        <v>2038</v>
      </c>
      <c r="B33" s="30">
        <f>+'[1]Perfil Ext'!B33</f>
        <v>1250.711</v>
      </c>
      <c r="C33" s="30">
        <f>'[1]Perfil Int'!D37/10</f>
        <v>0</v>
      </c>
      <c r="D33" s="31">
        <f t="shared" si="0"/>
        <v>1250.711</v>
      </c>
      <c r="E33" s="32"/>
      <c r="F33" s="39"/>
      <c r="I33" s="37"/>
      <c r="R33" s="34"/>
      <c r="S33" s="34"/>
    </row>
    <row r="34" spans="1:19" s="33" customFormat="1" ht="19.5" customHeight="1" x14ac:dyDescent="0.2">
      <c r="A34" s="29">
        <v>2039</v>
      </c>
      <c r="B34" s="30">
        <f>+'[1]Perfil Ext'!B34</f>
        <v>0.70799999999999996</v>
      </c>
      <c r="C34" s="30">
        <f>'[1]Perfil Int'!D38/10</f>
        <v>0</v>
      </c>
      <c r="D34" s="31">
        <f t="shared" si="0"/>
        <v>0.70799999999999996</v>
      </c>
      <c r="E34" s="32"/>
      <c r="F34" s="39"/>
      <c r="I34" s="37"/>
      <c r="R34" s="34"/>
      <c r="S34" s="34"/>
    </row>
    <row r="35" spans="1:19" s="33" customFormat="1" ht="19.5" customHeight="1" x14ac:dyDescent="0.2">
      <c r="A35" s="29">
        <v>2040</v>
      </c>
      <c r="B35" s="30">
        <f>+'[1]Perfil Ext'!B35</f>
        <v>0.70799999999999996</v>
      </c>
      <c r="C35" s="30">
        <f>'[1]Perfil Int'!D39/10</f>
        <v>0</v>
      </c>
      <c r="D35" s="31">
        <f t="shared" si="0"/>
        <v>0.70799999999999996</v>
      </c>
      <c r="E35" s="32"/>
      <c r="F35" s="39"/>
      <c r="I35" s="37"/>
      <c r="R35" s="34"/>
      <c r="S35" s="34"/>
    </row>
    <row r="36" spans="1:19" s="33" customFormat="1" ht="19.5" customHeight="1" x14ac:dyDescent="0.2">
      <c r="A36" s="29">
        <v>2041</v>
      </c>
      <c r="B36" s="30">
        <f>+'[1]Perfil Ext'!B36</f>
        <v>0.70799999999999996</v>
      </c>
      <c r="C36" s="30">
        <f>'[1]Perfil Int'!D40/10</f>
        <v>0</v>
      </c>
      <c r="D36" s="31">
        <f t="shared" si="0"/>
        <v>0.70799999999999996</v>
      </c>
      <c r="E36" s="32"/>
      <c r="F36" s="39"/>
      <c r="I36" s="37"/>
      <c r="R36" s="34"/>
      <c r="S36" s="34"/>
    </row>
    <row r="37" spans="1:19" s="33" customFormat="1" ht="19.5" customHeight="1" x14ac:dyDescent="0.2">
      <c r="A37" s="29">
        <v>2042</v>
      </c>
      <c r="B37" s="30">
        <f>+'[1]Perfil Ext'!B37</f>
        <v>0.70799999999999996</v>
      </c>
      <c r="C37" s="30">
        <f>'[1]Perfil Int'!D41/10</f>
        <v>0</v>
      </c>
      <c r="D37" s="31">
        <f t="shared" si="0"/>
        <v>0.70799999999999996</v>
      </c>
      <c r="E37" s="32"/>
      <c r="F37" s="39"/>
      <c r="I37" s="37"/>
      <c r="R37" s="34"/>
      <c r="S37" s="34"/>
    </row>
    <row r="38" spans="1:19" s="33" customFormat="1" ht="19.5" customHeight="1" x14ac:dyDescent="0.2">
      <c r="A38" s="29">
        <v>2043</v>
      </c>
      <c r="B38" s="30">
        <f>+'[1]Perfil Ext'!B38</f>
        <v>0.70799999999999996</v>
      </c>
      <c r="C38" s="30">
        <f>'[1]Perfil Int'!D42/10</f>
        <v>0</v>
      </c>
      <c r="D38" s="31">
        <f t="shared" si="0"/>
        <v>0.70799999999999996</v>
      </c>
      <c r="E38" s="32"/>
      <c r="F38" s="39"/>
      <c r="I38" s="37"/>
      <c r="R38" s="34"/>
      <c r="S38" s="34"/>
    </row>
    <row r="39" spans="1:19" s="33" customFormat="1" ht="19.5" customHeight="1" x14ac:dyDescent="0.2">
      <c r="A39" s="29">
        <v>2044</v>
      </c>
      <c r="B39" s="30">
        <f>+'[1]Perfil Ext'!B39</f>
        <v>0.70799999999999996</v>
      </c>
      <c r="C39" s="30">
        <f>'[1]Perfil Int'!D43/10</f>
        <v>0</v>
      </c>
      <c r="D39" s="31">
        <f t="shared" si="0"/>
        <v>0.70799999999999996</v>
      </c>
      <c r="E39" s="32"/>
      <c r="F39" s="39"/>
      <c r="I39" s="37"/>
      <c r="R39" s="34"/>
      <c r="S39" s="34"/>
    </row>
    <row r="40" spans="1:19" s="33" customFormat="1" ht="19.5" customHeight="1" x14ac:dyDescent="0.2">
      <c r="A40" s="29">
        <v>2045</v>
      </c>
      <c r="B40" s="30">
        <f>+'[1]Perfil Ext'!B40</f>
        <v>0.70799999999999996</v>
      </c>
      <c r="C40" s="30">
        <f>'[1]Perfil Int'!D44/10</f>
        <v>0</v>
      </c>
      <c r="D40" s="31">
        <f t="shared" si="0"/>
        <v>0.70799999999999996</v>
      </c>
      <c r="E40" s="32"/>
      <c r="F40" s="40"/>
      <c r="I40" s="37"/>
    </row>
    <row r="41" spans="1:19" ht="19.5" customHeight="1" thickBot="1" x14ac:dyDescent="0.25">
      <c r="A41" s="41" t="s">
        <v>6</v>
      </c>
      <c r="B41" s="42">
        <f>SUM(B12:B40)</f>
        <v>46321.07699999999</v>
      </c>
      <c r="C41" s="42">
        <f>SUM(C12:C40)</f>
        <v>93962.227400000003</v>
      </c>
      <c r="D41" s="42">
        <f t="shared" si="0"/>
        <v>140283.30439999999</v>
      </c>
      <c r="E41" s="43"/>
      <c r="F41" s="44"/>
      <c r="I41" s="45"/>
    </row>
    <row r="42" spans="1:19" ht="15" customHeight="1" x14ac:dyDescent="0.2">
      <c r="A42" s="46" t="str">
        <f>'[1]Sal Total'!A26</f>
        <v>Fuente: Ministerio del Poder Popular de Economía y Finanzas. Oficina Nacional de Crédito Público</v>
      </c>
      <c r="F42" s="43"/>
      <c r="G42" s="43"/>
      <c r="J42" s="45"/>
    </row>
    <row r="43" spans="1:19" ht="15" customHeight="1" x14ac:dyDescent="0.2">
      <c r="A43" s="47" t="str">
        <f>'[1]Sal Ext.'!A29</f>
        <v>Tipo de Cambio utilizado al 31/03/2017 suministrado por el BCV. 10 Bs/USD</v>
      </c>
      <c r="B43" s="48"/>
      <c r="C43" s="48"/>
      <c r="D43" s="49"/>
      <c r="E43" s="49"/>
      <c r="F43" s="50"/>
      <c r="G43" s="51"/>
      <c r="J43" s="45"/>
    </row>
    <row r="44" spans="1:19" ht="12.75" customHeight="1" x14ac:dyDescent="0.2">
      <c r="A44" s="47" t="s">
        <v>7</v>
      </c>
      <c r="B44" s="48"/>
      <c r="C44" s="48"/>
      <c r="D44" s="49"/>
      <c r="E44" s="49"/>
      <c r="J44" s="45"/>
    </row>
    <row r="45" spans="1:19" ht="12.75" customHeight="1" x14ac:dyDescent="0.2">
      <c r="A45" s="52" t="s">
        <v>8</v>
      </c>
      <c r="B45" s="48"/>
      <c r="C45" s="48"/>
      <c r="D45" s="49"/>
      <c r="E45" s="49"/>
      <c r="J45" s="45"/>
    </row>
    <row r="46" spans="1:19" ht="12.75" customHeight="1" x14ac:dyDescent="0.2">
      <c r="A46" s="53"/>
      <c r="B46" s="53"/>
      <c r="C46" s="53"/>
      <c r="D46" s="53"/>
      <c r="E46" s="49"/>
      <c r="J46" s="45"/>
    </row>
    <row r="47" spans="1:19" ht="12.75" customHeight="1" x14ac:dyDescent="0.2">
      <c r="A47" s="53"/>
      <c r="B47" s="53"/>
      <c r="C47" s="54"/>
      <c r="D47" s="53"/>
      <c r="J47" s="45"/>
    </row>
    <row r="48" spans="1:19" ht="12.75" customHeight="1" x14ac:dyDescent="0.2">
      <c r="J48" s="45"/>
    </row>
    <row r="49" spans="1:13" ht="12.75" customHeight="1" x14ac:dyDescent="0.2">
      <c r="B49" s="2" t="s">
        <v>9</v>
      </c>
      <c r="J49" s="45"/>
    </row>
    <row r="50" spans="1:13" x14ac:dyDescent="0.2">
      <c r="D50" s="55"/>
      <c r="J50" s="45"/>
    </row>
    <row r="51" spans="1:13" ht="12.75" customHeight="1" x14ac:dyDescent="0.2">
      <c r="E51" s="53"/>
      <c r="F51" s="53"/>
      <c r="G51" s="53"/>
      <c r="J51" s="45"/>
    </row>
    <row r="52" spans="1:13" x14ac:dyDescent="0.2">
      <c r="E52" s="53"/>
      <c r="F52" s="53"/>
      <c r="G52" s="53"/>
      <c r="J52" s="45"/>
    </row>
    <row r="53" spans="1:13" x14ac:dyDescent="0.2">
      <c r="J53" s="56"/>
    </row>
    <row r="57" spans="1:13" s="58" customFormat="1" x14ac:dyDescent="0.2">
      <c r="A57" s="5"/>
      <c r="B57" s="57"/>
      <c r="C57" s="57"/>
      <c r="D57" s="5"/>
      <c r="E57" s="8"/>
    </row>
    <row r="58" spans="1:13" s="9" customFormat="1" x14ac:dyDescent="0.2">
      <c r="A58" s="5"/>
      <c r="B58" s="57"/>
      <c r="C58" s="57"/>
      <c r="D58" s="5"/>
      <c r="E58" s="8"/>
    </row>
    <row r="59" spans="1:13" x14ac:dyDescent="0.2">
      <c r="A59" s="5"/>
      <c r="B59" s="57"/>
      <c r="C59" s="57"/>
      <c r="D59" s="5"/>
      <c r="E59" s="8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5"/>
      <c r="B60" s="57"/>
      <c r="C60" s="57"/>
      <c r="D60" s="5"/>
      <c r="E60" s="8"/>
      <c r="F60" s="9"/>
      <c r="G60" s="9"/>
      <c r="H60" s="9"/>
      <c r="I60" s="9"/>
      <c r="J60" s="9"/>
      <c r="K60" s="9"/>
      <c r="L60" s="9"/>
      <c r="M60" s="9"/>
    </row>
    <row r="61" spans="1:13" x14ac:dyDescent="0.2">
      <c r="A61" s="5"/>
      <c r="B61" s="57"/>
      <c r="C61" s="57"/>
      <c r="D61" s="5"/>
      <c r="E61" s="8"/>
      <c r="F61" s="9"/>
      <c r="G61" s="9"/>
      <c r="H61" s="9"/>
      <c r="I61" s="9"/>
      <c r="J61" s="9"/>
      <c r="K61" s="9"/>
      <c r="L61" s="9"/>
      <c r="M61" s="9"/>
    </row>
    <row r="62" spans="1:13" x14ac:dyDescent="0.2">
      <c r="A62" s="5"/>
      <c r="B62" s="57"/>
      <c r="C62" s="57"/>
      <c r="D62" s="5"/>
      <c r="E62" s="8"/>
      <c r="F62" s="9"/>
      <c r="G62" s="9"/>
      <c r="H62" s="9"/>
      <c r="I62" s="9"/>
      <c r="J62" s="9"/>
      <c r="K62" s="9"/>
      <c r="L62" s="9"/>
      <c r="M62" s="9"/>
    </row>
    <row r="63" spans="1:13" x14ac:dyDescent="0.2">
      <c r="A63" s="5"/>
      <c r="B63" s="57"/>
      <c r="C63" s="57"/>
      <c r="D63" s="5"/>
      <c r="E63" s="8"/>
      <c r="F63" s="9"/>
      <c r="G63" s="9"/>
      <c r="H63" s="9"/>
      <c r="I63" s="9"/>
      <c r="J63" s="9"/>
      <c r="K63" s="9"/>
      <c r="L63" s="9"/>
      <c r="M63" s="9"/>
    </row>
    <row r="64" spans="1:13" x14ac:dyDescent="0.2">
      <c r="A64" s="5"/>
      <c r="B64" s="57"/>
      <c r="C64" s="57"/>
      <c r="D64" s="5"/>
      <c r="E64" s="8"/>
      <c r="F64" s="9"/>
      <c r="G64" s="9"/>
      <c r="H64" s="9"/>
      <c r="I64" s="9"/>
      <c r="J64" s="9"/>
      <c r="K64" s="9"/>
      <c r="L64" s="9"/>
      <c r="M64" s="9"/>
    </row>
    <row r="65" spans="1:13" x14ac:dyDescent="0.2">
      <c r="A65" s="5"/>
      <c r="B65" s="57"/>
      <c r="C65" s="57"/>
      <c r="D65" s="5"/>
      <c r="E65" s="8"/>
      <c r="F65" s="9"/>
      <c r="G65" s="9"/>
      <c r="H65" s="9"/>
      <c r="I65" s="9"/>
      <c r="J65" s="9"/>
      <c r="K65" s="9"/>
      <c r="L65" s="9"/>
      <c r="M65" s="9"/>
    </row>
    <row r="66" spans="1:13" x14ac:dyDescent="0.2">
      <c r="A66" s="5"/>
      <c r="B66" s="57"/>
      <c r="C66" s="57"/>
      <c r="D66" s="5"/>
      <c r="E66" s="8"/>
      <c r="F66" s="9"/>
      <c r="G66" s="9"/>
      <c r="H66" s="9"/>
      <c r="I66" s="9"/>
      <c r="J66" s="9"/>
      <c r="K66" s="9"/>
      <c r="L66" s="9"/>
      <c r="M66" s="9"/>
    </row>
    <row r="67" spans="1:13" x14ac:dyDescent="0.2">
      <c r="A67" s="5"/>
      <c r="B67" s="57"/>
      <c r="C67" s="57"/>
      <c r="D67" s="5"/>
      <c r="E67" s="8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5"/>
      <c r="B68" s="57"/>
      <c r="C68" s="57"/>
      <c r="D68" s="5"/>
      <c r="E68" s="8"/>
      <c r="F68" s="9"/>
      <c r="G68" s="9"/>
      <c r="H68" s="9"/>
      <c r="I68" s="9"/>
      <c r="J68" s="9"/>
      <c r="K68" s="9"/>
      <c r="L68" s="9"/>
      <c r="M68" s="9"/>
    </row>
    <row r="69" spans="1:13" x14ac:dyDescent="0.2">
      <c r="A69" s="5"/>
      <c r="B69" s="57"/>
      <c r="C69" s="57"/>
      <c r="D69" s="5"/>
      <c r="E69" s="8"/>
      <c r="F69" s="9"/>
      <c r="G69" s="9"/>
      <c r="H69" s="9"/>
      <c r="I69" s="9"/>
      <c r="J69" s="9"/>
      <c r="K69" s="9"/>
      <c r="L69" s="9"/>
      <c r="M69" s="9"/>
    </row>
    <row r="70" spans="1:13" x14ac:dyDescent="0.2">
      <c r="A70" s="5"/>
      <c r="B70" s="57"/>
      <c r="C70" s="57"/>
      <c r="D70" s="5"/>
      <c r="E70" s="8"/>
      <c r="F70" s="9"/>
      <c r="G70" s="9"/>
      <c r="H70" s="9"/>
      <c r="I70" s="9"/>
      <c r="J70" s="9"/>
      <c r="K70" s="9"/>
      <c r="L70" s="9"/>
      <c r="M70" s="9"/>
    </row>
    <row r="71" spans="1:13" x14ac:dyDescent="0.2">
      <c r="A71" s="5"/>
      <c r="B71" s="57"/>
      <c r="C71" s="57"/>
      <c r="D71" s="5"/>
      <c r="E71" s="8"/>
      <c r="F71" s="9"/>
      <c r="G71" s="9"/>
      <c r="H71" s="9"/>
      <c r="I71" s="9"/>
      <c r="J71" s="9"/>
      <c r="K71" s="9"/>
      <c r="L71" s="9"/>
      <c r="M71" s="9"/>
    </row>
    <row r="72" spans="1:13" x14ac:dyDescent="0.2">
      <c r="A72" s="5"/>
      <c r="B72" s="57"/>
      <c r="C72" s="57"/>
      <c r="D72" s="5"/>
      <c r="E72" s="8"/>
      <c r="F72" s="9"/>
      <c r="G72" s="9"/>
      <c r="H72" s="9"/>
      <c r="I72" s="9"/>
      <c r="J72" s="9"/>
      <c r="K72" s="9"/>
      <c r="L72" s="9"/>
      <c r="M72" s="9"/>
    </row>
    <row r="73" spans="1:13" x14ac:dyDescent="0.2">
      <c r="A73" s="5"/>
      <c r="B73" s="57"/>
      <c r="C73" s="57"/>
      <c r="D73" s="5"/>
      <c r="E73" s="8"/>
      <c r="F73" s="9"/>
      <c r="G73" s="9"/>
      <c r="H73" s="9"/>
      <c r="I73" s="9"/>
      <c r="J73" s="9"/>
      <c r="K73" s="9"/>
      <c r="L73" s="9"/>
      <c r="M73" s="9"/>
    </row>
    <row r="74" spans="1:13" x14ac:dyDescent="0.2">
      <c r="A74" s="5"/>
      <c r="B74" s="57"/>
      <c r="C74" s="57"/>
      <c r="D74" s="5"/>
      <c r="E74" s="8"/>
      <c r="F74" s="9"/>
      <c r="G74" s="9"/>
      <c r="H74" s="9"/>
      <c r="I74" s="9"/>
      <c r="J74" s="9"/>
      <c r="K74" s="9"/>
      <c r="L74" s="9"/>
      <c r="M74" s="9"/>
    </row>
    <row r="75" spans="1:13" x14ac:dyDescent="0.2">
      <c r="A75" s="5"/>
      <c r="B75" s="57"/>
      <c r="C75" s="57"/>
      <c r="D75" s="5"/>
      <c r="E75" s="8"/>
      <c r="F75" s="9"/>
      <c r="G75" s="9"/>
      <c r="H75" s="9"/>
      <c r="I75" s="9"/>
      <c r="J75" s="9"/>
      <c r="K75" s="9"/>
      <c r="L75" s="9"/>
      <c r="M75" s="9"/>
    </row>
    <row r="76" spans="1:13" x14ac:dyDescent="0.2">
      <c r="A76" s="5"/>
      <c r="B76" s="57"/>
      <c r="C76" s="57"/>
      <c r="D76" s="5"/>
      <c r="E76" s="8"/>
      <c r="F76" s="9"/>
      <c r="G76" s="9"/>
      <c r="H76" s="9"/>
      <c r="I76" s="9"/>
      <c r="J76" s="9"/>
      <c r="K76" s="9"/>
      <c r="L76" s="9"/>
      <c r="M76" s="9"/>
    </row>
    <row r="77" spans="1:13" x14ac:dyDescent="0.2">
      <c r="A77" s="5"/>
      <c r="B77" s="57"/>
      <c r="C77" s="57"/>
      <c r="D77" s="5"/>
      <c r="E77" s="8"/>
      <c r="F77" s="9"/>
      <c r="G77" s="9"/>
      <c r="H77" s="9"/>
      <c r="I77" s="9"/>
      <c r="J77" s="9"/>
      <c r="K77" s="9"/>
      <c r="L77" s="9"/>
      <c r="M77" s="9"/>
    </row>
    <row r="78" spans="1:13" x14ac:dyDescent="0.2">
      <c r="A78" s="5"/>
      <c r="B78" s="57"/>
      <c r="C78" s="57"/>
      <c r="D78" s="5"/>
      <c r="E78" s="8"/>
      <c r="F78" s="9"/>
      <c r="G78" s="9"/>
      <c r="H78" s="9"/>
      <c r="I78" s="9"/>
      <c r="J78" s="9"/>
      <c r="K78" s="9"/>
      <c r="L78" s="9"/>
      <c r="M78" s="9"/>
    </row>
    <row r="79" spans="1:13" x14ac:dyDescent="0.2">
      <c r="A79" s="5"/>
      <c r="B79" s="57"/>
      <c r="C79" s="57"/>
      <c r="D79" s="5"/>
      <c r="E79" s="8"/>
      <c r="F79" s="9"/>
      <c r="G79" s="9"/>
      <c r="H79" s="9"/>
      <c r="I79" s="9"/>
      <c r="J79" s="9"/>
      <c r="K79" s="9"/>
      <c r="L79" s="9"/>
      <c r="M79" s="9"/>
    </row>
    <row r="80" spans="1:13" x14ac:dyDescent="0.2">
      <c r="A80" s="5"/>
      <c r="B80" s="57"/>
      <c r="C80" s="57"/>
      <c r="D80" s="5"/>
      <c r="E80" s="8"/>
      <c r="F80" s="9"/>
      <c r="G80" s="9"/>
      <c r="H80" s="9"/>
      <c r="I80" s="9"/>
      <c r="J80" s="9"/>
      <c r="K80" s="9"/>
      <c r="L80" s="9"/>
      <c r="M80" s="9"/>
    </row>
    <row r="81" spans="1:13" x14ac:dyDescent="0.2">
      <c r="A81" s="5"/>
      <c r="B81" s="57"/>
      <c r="C81" s="57"/>
      <c r="D81" s="5"/>
      <c r="E81" s="8"/>
      <c r="F81" s="9"/>
      <c r="G81" s="9"/>
      <c r="H81" s="9"/>
      <c r="I81" s="9"/>
      <c r="J81" s="9"/>
      <c r="K81" s="9"/>
      <c r="L81" s="9"/>
      <c r="M81" s="9"/>
    </row>
    <row r="82" spans="1:13" x14ac:dyDescent="0.2">
      <c r="A82" s="5"/>
      <c r="B82" s="57"/>
      <c r="C82" s="57"/>
      <c r="D82" s="5"/>
      <c r="E82" s="8"/>
      <c r="F82" s="9"/>
      <c r="G82" s="9"/>
      <c r="H82" s="9"/>
      <c r="I82" s="9"/>
      <c r="J82" s="9"/>
      <c r="K82" s="9"/>
      <c r="L82" s="9"/>
      <c r="M82" s="9"/>
    </row>
    <row r="83" spans="1:13" x14ac:dyDescent="0.2">
      <c r="A83" s="5"/>
      <c r="B83" s="57"/>
      <c r="C83" s="57"/>
      <c r="D83" s="5"/>
      <c r="E83" s="8"/>
      <c r="F83" s="9"/>
      <c r="G83" s="9"/>
      <c r="H83" s="9"/>
      <c r="I83" s="9"/>
      <c r="J83" s="9"/>
      <c r="K83" s="9"/>
      <c r="L83" s="9"/>
      <c r="M83" s="9"/>
    </row>
    <row r="84" spans="1:13" x14ac:dyDescent="0.2">
      <c r="A84" s="5"/>
      <c r="B84" s="57"/>
      <c r="C84" s="57"/>
      <c r="D84" s="5"/>
      <c r="E84" s="8"/>
      <c r="F84" s="9"/>
      <c r="G84" s="9"/>
      <c r="H84" s="9"/>
      <c r="I84" s="9"/>
      <c r="J84" s="9"/>
      <c r="K84" s="9"/>
      <c r="L84" s="9"/>
      <c r="M84" s="9"/>
    </row>
    <row r="85" spans="1:13" x14ac:dyDescent="0.2">
      <c r="A85" s="5"/>
      <c r="B85" s="57"/>
      <c r="C85" s="57"/>
      <c r="D85" s="5"/>
      <c r="E85" s="8"/>
      <c r="F85" s="9"/>
      <c r="G85" s="9"/>
      <c r="H85" s="9"/>
      <c r="I85" s="9"/>
      <c r="J85" s="9"/>
      <c r="K85" s="9"/>
      <c r="L85" s="9"/>
      <c r="M85" s="9"/>
    </row>
    <row r="86" spans="1:13" x14ac:dyDescent="0.2">
      <c r="A86" s="5"/>
      <c r="B86" s="57"/>
      <c r="C86" s="57"/>
      <c r="D86" s="5"/>
      <c r="E86" s="8"/>
      <c r="F86" s="9"/>
      <c r="G86" s="9"/>
      <c r="H86" s="9"/>
      <c r="I86" s="9"/>
      <c r="J86" s="9"/>
      <c r="K86" s="9"/>
      <c r="L86" s="9"/>
      <c r="M86" s="9"/>
    </row>
    <row r="87" spans="1:13" x14ac:dyDescent="0.2">
      <c r="A87" s="5"/>
      <c r="B87" s="57"/>
      <c r="C87" s="57"/>
      <c r="D87" s="5"/>
      <c r="E87" s="8"/>
      <c r="F87" s="9"/>
      <c r="G87" s="9"/>
      <c r="H87" s="9"/>
      <c r="I87" s="9"/>
      <c r="J87" s="9"/>
      <c r="K87" s="9"/>
      <c r="L87" s="9"/>
      <c r="M87" s="9"/>
    </row>
    <row r="88" spans="1:13" x14ac:dyDescent="0.2">
      <c r="A88" s="5"/>
      <c r="B88" s="57"/>
      <c r="C88" s="57"/>
      <c r="D88" s="5"/>
      <c r="E88" s="8"/>
      <c r="F88" s="9"/>
      <c r="G88" s="9"/>
      <c r="H88" s="9"/>
      <c r="I88" s="9"/>
      <c r="J88" s="9"/>
      <c r="K88" s="9"/>
      <c r="L88" s="9"/>
      <c r="M88" s="9"/>
    </row>
    <row r="89" spans="1:13" x14ac:dyDescent="0.2">
      <c r="A89" s="5"/>
      <c r="B89" s="57"/>
      <c r="C89" s="57"/>
      <c r="D89" s="5"/>
      <c r="E89" s="8"/>
      <c r="F89" s="9"/>
      <c r="G89" s="9"/>
      <c r="H89" s="9"/>
      <c r="I89" s="9"/>
      <c r="J89" s="9"/>
      <c r="K89" s="9"/>
      <c r="L89" s="9"/>
      <c r="M89" s="9"/>
    </row>
    <row r="90" spans="1:13" x14ac:dyDescent="0.2">
      <c r="A90" s="5"/>
      <c r="B90" s="57"/>
      <c r="C90" s="57"/>
      <c r="D90" s="5"/>
      <c r="E90" s="8"/>
      <c r="F90" s="9"/>
      <c r="G90" s="9"/>
      <c r="H90" s="9"/>
      <c r="I90" s="9"/>
      <c r="J90" s="9"/>
      <c r="K90" s="9"/>
      <c r="L90" s="9"/>
      <c r="M90" s="9"/>
    </row>
    <row r="91" spans="1:13" x14ac:dyDescent="0.2">
      <c r="A91" s="5"/>
      <c r="B91" s="57"/>
      <c r="C91" s="57"/>
      <c r="D91" s="5"/>
      <c r="E91" s="8"/>
      <c r="F91" s="9"/>
      <c r="G91" s="9"/>
      <c r="H91" s="9"/>
      <c r="I91" s="9"/>
      <c r="J91" s="9"/>
      <c r="K91" s="9"/>
      <c r="L91" s="9"/>
      <c r="M91" s="9"/>
    </row>
    <row r="92" spans="1:13" x14ac:dyDescent="0.2">
      <c r="A92" s="5"/>
      <c r="B92" s="57"/>
      <c r="C92" s="57"/>
      <c r="D92" s="5"/>
      <c r="E92" s="8"/>
      <c r="F92" s="9"/>
      <c r="G92" s="9"/>
      <c r="H92" s="9"/>
      <c r="I92" s="9"/>
      <c r="J92" s="9"/>
      <c r="K92" s="9"/>
      <c r="L92" s="9"/>
      <c r="M92" s="9"/>
    </row>
    <row r="93" spans="1:13" x14ac:dyDescent="0.2">
      <c r="A93" s="5"/>
      <c r="B93" s="57"/>
      <c r="C93" s="57"/>
      <c r="D93" s="5"/>
      <c r="E93" s="8"/>
      <c r="F93" s="9"/>
      <c r="G93" s="9"/>
      <c r="H93" s="9"/>
      <c r="I93" s="9"/>
      <c r="J93" s="9"/>
      <c r="K93" s="9"/>
      <c r="L93" s="9"/>
      <c r="M93" s="9"/>
    </row>
    <row r="94" spans="1:13" x14ac:dyDescent="0.2">
      <c r="A94" s="5"/>
      <c r="B94" s="57"/>
      <c r="C94" s="57"/>
      <c r="D94" s="5"/>
      <c r="E94" s="8"/>
      <c r="F94" s="9"/>
      <c r="G94" s="9"/>
      <c r="H94" s="9"/>
      <c r="I94" s="9"/>
      <c r="J94" s="9"/>
      <c r="K94" s="9"/>
      <c r="L94" s="9"/>
      <c r="M94" s="9"/>
    </row>
    <row r="95" spans="1:13" x14ac:dyDescent="0.2">
      <c r="A95" s="5"/>
      <c r="B95" s="57"/>
      <c r="C95" s="57"/>
      <c r="D95" s="5"/>
      <c r="E95" s="8"/>
      <c r="F95" s="9"/>
      <c r="G95" s="9"/>
      <c r="H95" s="9"/>
      <c r="I95" s="9"/>
      <c r="J95" s="9"/>
      <c r="K95" s="9"/>
      <c r="L95" s="9"/>
      <c r="M95" s="9"/>
    </row>
    <row r="96" spans="1:13" x14ac:dyDescent="0.2">
      <c r="A96" s="5"/>
      <c r="B96" s="57"/>
      <c r="C96" s="57"/>
      <c r="D96" s="5"/>
      <c r="E96" s="8"/>
      <c r="F96" s="9"/>
      <c r="G96" s="9"/>
      <c r="H96" s="9"/>
      <c r="I96" s="9"/>
      <c r="J96" s="9"/>
      <c r="K96" s="9"/>
      <c r="L96" s="9"/>
      <c r="M96" s="9"/>
    </row>
    <row r="97" spans="1:19" x14ac:dyDescent="0.2">
      <c r="A97" s="5"/>
      <c r="B97" s="57"/>
      <c r="C97" s="57"/>
      <c r="D97" s="5"/>
      <c r="E97" s="8"/>
      <c r="F97" s="9"/>
      <c r="G97" s="9"/>
      <c r="H97" s="9"/>
      <c r="I97" s="9"/>
      <c r="J97" s="9"/>
      <c r="K97" s="9"/>
      <c r="L97" s="9"/>
      <c r="M97" s="9"/>
    </row>
    <row r="98" spans="1:19" x14ac:dyDescent="0.2">
      <c r="A98" s="5"/>
      <c r="B98" s="57"/>
      <c r="C98" s="57"/>
      <c r="D98" s="5"/>
      <c r="E98" s="8"/>
      <c r="F98" s="9"/>
      <c r="G98" s="9"/>
      <c r="H98" s="9"/>
      <c r="I98" s="9"/>
      <c r="J98" s="9"/>
      <c r="K98" s="9"/>
      <c r="L98" s="9"/>
      <c r="M98" s="9"/>
    </row>
    <row r="99" spans="1:19" x14ac:dyDescent="0.2">
      <c r="A99" s="5"/>
      <c r="B99" s="57"/>
      <c r="C99" s="57"/>
      <c r="D99" s="5"/>
      <c r="E99" s="8"/>
      <c r="F99" s="9"/>
      <c r="G99" s="9"/>
      <c r="H99" s="9"/>
      <c r="I99" s="9"/>
      <c r="J99" s="9"/>
      <c r="K99" s="9"/>
      <c r="L99" s="9"/>
      <c r="M99" s="9"/>
    </row>
    <row r="100" spans="1:19" x14ac:dyDescent="0.2">
      <c r="A100" s="5"/>
      <c r="B100" s="57"/>
      <c r="C100" s="57"/>
      <c r="D100" s="5"/>
      <c r="E100" s="8"/>
      <c r="F100" s="9"/>
      <c r="G100" s="9"/>
      <c r="H100" s="9"/>
      <c r="I100" s="9"/>
      <c r="J100" s="9"/>
      <c r="K100" s="9"/>
      <c r="L100" s="9"/>
      <c r="M100" s="9"/>
    </row>
    <row r="101" spans="1:19" x14ac:dyDescent="0.2">
      <c r="A101" s="5"/>
      <c r="B101" s="57"/>
      <c r="C101" s="57"/>
      <c r="D101" s="5"/>
      <c r="E101" s="8"/>
      <c r="F101" s="9"/>
      <c r="G101" s="9"/>
      <c r="H101" s="9"/>
      <c r="I101" s="9"/>
      <c r="J101" s="9"/>
      <c r="K101" s="9"/>
      <c r="L101" s="9"/>
      <c r="M101" s="9"/>
    </row>
    <row r="102" spans="1:19" x14ac:dyDescent="0.2">
      <c r="A102" s="5"/>
      <c r="B102" s="57"/>
      <c r="C102" s="57"/>
      <c r="D102" s="5"/>
      <c r="E102" s="8"/>
      <c r="F102" s="9"/>
      <c r="G102" s="9"/>
      <c r="H102" s="9"/>
      <c r="I102" s="9"/>
      <c r="J102" s="9"/>
      <c r="K102" s="9"/>
      <c r="L102" s="9"/>
      <c r="M102" s="9"/>
    </row>
    <row r="107" spans="1:19" s="3" customFormat="1" x14ac:dyDescent="0.2">
      <c r="A107" s="1"/>
      <c r="B107" s="2"/>
      <c r="C107" s="2"/>
      <c r="D107" s="1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</sheetData>
  <mergeCells count="2">
    <mergeCell ref="A6:Q6"/>
    <mergeCell ref="A7:Q7"/>
  </mergeCells>
  <printOptions horizontalCentered="1"/>
  <pageMargins left="0.78740157480314965" right="0.59055118110236227" top="0.78740157480314965" bottom="0.59055118110236227" header="0.59055118110236227" footer="0"/>
  <pageSetup scale="54" orientation="landscape" r:id="rId1"/>
  <headerFooter alignWithMargins="0">
    <oddFooter>&amp;C19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Total</vt:lpstr>
      <vt:lpstr>'Perfil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2017-05-04T21:11:48Z</dcterms:created>
  <dcterms:modified xsi:type="dcterms:W3CDTF">2017-05-04T21:12:01Z</dcterms:modified>
</cp:coreProperties>
</file>