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3. Deuda Total\"/>
    </mc:Choice>
  </mc:AlternateContent>
  <bookViews>
    <workbookView xWindow="0" yWindow="0" windowWidth="20490" windowHeight="8340"/>
  </bookViews>
  <sheets>
    <sheet name="Saldo Mon Total" sheetId="1" r:id="rId1"/>
  </sheets>
  <externalReferences>
    <externalReference r:id="rId2"/>
  </externalReferences>
  <definedNames>
    <definedName name="_xlnm.Print_Area" localSheetId="0">'Saldo Mon Total'!$A$1:$G$44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E15" i="1"/>
  <c r="D15" i="1"/>
  <c r="F14" i="1"/>
  <c r="E14" i="1"/>
  <c r="D14" i="1"/>
  <c r="C14" i="1"/>
  <c r="B14" i="1"/>
  <c r="F13" i="1"/>
  <c r="F15" i="1" s="1"/>
  <c r="G14" i="1" s="1"/>
  <c r="E13" i="1"/>
  <c r="D13" i="1"/>
  <c r="C13" i="1"/>
  <c r="C15" i="1" s="1"/>
  <c r="B13" i="1"/>
  <c r="B15" i="1" s="1"/>
  <c r="G13" i="1" l="1"/>
</calcChain>
</file>

<file path=xl/sharedStrings.xml><?xml version="1.0" encoding="utf-8"?>
<sst xmlns="http://schemas.openxmlformats.org/spreadsheetml/2006/main" count="8" uniqueCount="8">
  <si>
    <t>Saldo de la Deuda Pública Total del Gobierno Central
Por Moneda al 31/03/2017</t>
  </si>
  <si>
    <t>(Expresado en Millones de USD.)</t>
  </si>
  <si>
    <t>Moneda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</si>
  <si>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</si>
  <si>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</si>
  <si>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Divisas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</si>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</sst>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1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1" fillId="2" borderId="0" xfId="1" applyFont="1" applyFill="1"/>
    <xf numFmtId="164" fontId="1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9" fillId="0" borderId="0" xfId="1" quotePrefix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0" fontId="8" fillId="2" borderId="0" xfId="0" applyFont="1" applyFill="1" applyAlignment="1">
      <alignment vertical="center"/>
    </xf>
    <xf numFmtId="3" fontId="0" fillId="0" borderId="0" xfId="0" applyNumberFormat="1"/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164" fontId="0" fillId="0" borderId="0" xfId="1" applyNumberFormat="1" applyFont="1"/>
    <xf numFmtId="4" fontId="1" fillId="2" borderId="0" xfId="0" applyNumberFormat="1" applyFon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5" fontId="0" fillId="2" borderId="0" xfId="1" applyFont="1" applyFill="1"/>
    <xf numFmtId="164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71"/>
        </c:manualLayout>
      </c:layout>
      <c:doughnutChart>
        <c:varyColors val="1"/>
        <c:ser>
          <c:idx val="0"/>
          <c:order val="0"/>
          <c:tx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6.5185937499999999E-2"/>
                  <c:y val="-0.155834147181769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325520833333335"/>
                  <c:y val="-0.13961332590566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cat>
          <c:val>
            <c:numRef>
              <c:f>'Saldo Mon Total'!$F$13:$F$14</c:f>
              <c:numCache>
                <c:formatCode>_(* #,##0_);_(* \(#,##0\);_(* "-"??_);_(@_)</c:formatCode>
                <c:ptCount val="2"/>
                <c:pt idx="0">
                  <c:v>48975.835099999989</c:v>
                </c:pt>
                <c:pt idx="1">
                  <c:v>97285.813099999999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95252786824E-2"/>
          <c:y val="0.26878316106252192"/>
          <c:w val="0.21500632693485722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5" l="0.5905511811023415" r="0.590551181102341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536200</xdr:colOff>
      <xdr:row>19</xdr:row>
      <xdr:rowOff>152400</xdr:rowOff>
    </xdr:from>
    <xdr:to>
      <xdr:col>6</xdr:col>
      <xdr:colOff>419275</xdr:colOff>
      <xdr:row>41</xdr:row>
      <xdr:rowOff>155663</xdr:rowOff>
    </xdr:to>
    <xdr:grpSp>
      <xdr:nvGrpSpPr>
        <xdr:cNvPr id="2" name="16 Grupo"/>
        <xdr:cNvGrpSpPr/>
      </xdr:nvGrpSpPr>
      <xdr:grpSpPr>
        <a:xfrm>
          <a:off x="536200" y="4095750"/>
          <a:ext cx="5760000" cy="3565613"/>
          <a:chOff x="536200" y="3888317"/>
          <a:chExt cx="5756825" cy="349576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36200" y="3888317"/>
            <a:ext cx="5756825" cy="3234920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73" y="4041992"/>
              <a:ext cx="476389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Total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92666" y="713316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590550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819151</xdr:colOff>
      <xdr:row>0</xdr:row>
      <xdr:rowOff>76200</xdr:rowOff>
    </xdr:from>
    <xdr:to>
      <xdr:col>7</xdr:col>
      <xdr:colOff>38101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A16" t="str">
            <v>a/ Cifras Preliminares al 31/03/2017</v>
          </cell>
        </row>
      </sheetData>
      <sheetData sheetId="13">
        <row r="13">
          <cell r="A13" t="str">
            <v>Divisas</v>
          </cell>
          <cell r="F13">
            <v>48975.835099999989</v>
          </cell>
        </row>
        <row r="14">
          <cell r="A14" t="str">
            <v>Bolívares</v>
          </cell>
          <cell r="F14">
            <v>97285.813099999999</v>
          </cell>
        </row>
      </sheetData>
      <sheetData sheetId="14">
        <row r="18">
          <cell r="B18">
            <v>44791.138999999996</v>
          </cell>
          <cell r="C18">
            <v>43338.270999999993</v>
          </cell>
          <cell r="D18">
            <v>42532.071000000004</v>
          </cell>
          <cell r="E18">
            <v>46761.313000000002</v>
          </cell>
          <cell r="F18">
            <v>46824.565999999992</v>
          </cell>
        </row>
      </sheetData>
      <sheetData sheetId="15">
        <row r="13">
          <cell r="B13">
            <v>25148.668000000005</v>
          </cell>
          <cell r="C13">
            <v>25148.668000000005</v>
          </cell>
          <cell r="D13">
            <v>16894.186000000002</v>
          </cell>
          <cell r="F13">
            <v>21512.690999999999</v>
          </cell>
        </row>
        <row r="14">
          <cell r="B14">
            <v>333054.82800000004</v>
          </cell>
          <cell r="C14">
            <v>404547.89999999997</v>
          </cell>
          <cell r="D14">
            <v>483451.16700000002</v>
          </cell>
          <cell r="E14">
            <v>562190.78799999994</v>
          </cell>
          <cell r="F14">
            <v>537101.93099999998</v>
          </cell>
        </row>
      </sheetData>
      <sheetData sheetId="16"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B14">
            <v>85900.52900000001</v>
          </cell>
          <cell r="C14">
            <v>160798.451</v>
          </cell>
          <cell r="D14">
            <v>315298.23000000004</v>
          </cell>
          <cell r="E14">
            <v>435756.2</v>
          </cell>
          <cell r="F14">
            <v>435756.2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6:Q54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570312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6" spans="1:17" x14ac:dyDescent="0.2">
      <c r="A6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  <c r="H12" s="12"/>
      <c r="I12" s="13"/>
      <c r="J12" s="14"/>
      <c r="K12" s="14"/>
      <c r="L12" s="14"/>
      <c r="M12" s="14"/>
    </row>
    <row r="13" spans="1:17" s="21" customFormat="1" ht="19.5" customHeight="1" x14ac:dyDescent="0.2">
      <c r="A13" s="15" t="s">
        <v>5</v>
      </c>
      <c r="B13" s="16">
        <f>'[1]Saldo Mon Ext Dir'!B18+('[1]Saldo Mon Int Dir'!B13/'[1]Sal Total'!Q34)+('[1]Saldo Mon Int IndDir'!B13/'[1]Sal Total'!Q34)</f>
        <v>50639.666441860463</v>
      </c>
      <c r="C13" s="16">
        <f>'[1]Saldo Mon Ext Dir'!C18+('[1]Saldo Mon Int Dir'!C13/'[1]Sal Total'!R34)+('[1]Saldo Mon Int IndDir'!C13/'[1]Sal Total'!R34)</f>
        <v>49186.798441860461</v>
      </c>
      <c r="D13" s="16">
        <f>'[1]Saldo Mon Ext Dir'!D18+('[1]Saldo Mon Int Dir'!D13/'[1]Sal Total'!S34)+('[1]Saldo Mon Int IndDir'!D13/'[1]Sal Total'!S34)</f>
        <v>45213.687825396832</v>
      </c>
      <c r="E13" s="16">
        <f>'[1]Saldo Mon Ext Dir'!E18+('[1]Saldo Mon Int Dir'!F13/'[1]Sal Total'!V34)+('[1]Saldo Mon Int IndDir'!F13/'[1]Sal Total'!V34)</f>
        <v>48912.5821</v>
      </c>
      <c r="F13" s="16">
        <f>'[1]Saldo Mon Ext Dir'!F18+('[1]Saldo Mon Int Dir'!F13/'[1]Sal Total'!V34)+('[1]Saldo Mon Int IndDir'!F13/'[1]Sal Total'!V34)</f>
        <v>48975.835099999989</v>
      </c>
      <c r="G13" s="17">
        <f>+F13/$F$15</f>
        <v>0.33485083549058481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5" t="s">
        <v>6</v>
      </c>
      <c r="B14" s="16">
        <f>'[1]Saldo Mon Int Dir'!B14/'[1]Sal Total'!Q34+'[1]Saldo Mon Int IndDir'!B14/'[1]Sal Total'!Q34</f>
        <v>97431.478372093028</v>
      </c>
      <c r="C14" s="16">
        <f>'[1]Saldo Mon Int Dir'!C14/'[1]Sal Total'!R34+'[1]Saldo Mon Int IndDir'!C14/'[1]Sal Total'!R34</f>
        <v>131475.89558139537</v>
      </c>
      <c r="D14" s="16">
        <f>'[1]Saldo Mon Int Dir'!D14/'[1]Sal Total'!S34+'[1]Saldo Mon Int IndDir'!D14/'[1]Sal Total'!S34</f>
        <v>126785.61857142858</v>
      </c>
      <c r="E14" s="16">
        <f>'[1]Saldo Mon Int Dir'!E14/'[1]Sal Total'!V34+'[1]Saldo Mon Int IndDir'!E14/'[1]Sal Total'!V34</f>
        <v>99794.698799999998</v>
      </c>
      <c r="F14" s="16">
        <f>'[1]Saldo Mon Int Dir'!F14/'[1]Sal Total'!V34+'[1]Saldo Mon Int IndDir'!F14/'[1]Sal Total'!V34</f>
        <v>97285.813099999999</v>
      </c>
      <c r="G14" s="17">
        <f>+F14/$F$15</f>
        <v>0.66514916450941508</v>
      </c>
      <c r="H14" s="18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6" customFormat="1" ht="24" customHeight="1" thickBot="1" x14ac:dyDescent="0.25">
      <c r="A15" s="22" t="s">
        <v>7</v>
      </c>
      <c r="B15" s="23">
        <f>SUM(B13:B14)</f>
        <v>148071.14481395349</v>
      </c>
      <c r="C15" s="23">
        <f>SUM(C13:C14)</f>
        <v>180662.69402325584</v>
      </c>
      <c r="D15" s="23">
        <f>SUM(D13:D14)</f>
        <v>171999.30639682541</v>
      </c>
      <c r="E15" s="23">
        <f>SUM(E13:E14)</f>
        <v>148707.28090000001</v>
      </c>
      <c r="F15" s="23">
        <f>SUM(F13:F14)</f>
        <v>146261.6482</v>
      </c>
      <c r="G15" s="24">
        <v>1</v>
      </c>
      <c r="H15" s="12"/>
      <c r="I15" s="3"/>
      <c r="J15" s="25"/>
      <c r="K15" s="25"/>
      <c r="L15" s="25"/>
      <c r="M15" s="25"/>
      <c r="N15" s="25"/>
      <c r="O15" s="3"/>
      <c r="P15" s="3"/>
      <c r="Q15" s="3"/>
    </row>
    <row r="16" spans="1:17" s="21" customFormat="1" ht="12.75" customHeight="1" x14ac:dyDescent="0.2">
      <c r="A16" s="27" t="str">
        <f>+'[1]Saldo Tasa Int Ind'!A16</f>
        <v>a/ Cifras Preliminares al 31/03/2017</v>
      </c>
      <c r="B16" s="28"/>
      <c r="C16" s="29"/>
      <c r="F16" s="30"/>
      <c r="H16" s="18"/>
      <c r="I16" s="20"/>
      <c r="J16" s="31"/>
      <c r="K16" s="31"/>
      <c r="L16" s="31"/>
      <c r="M16" s="31"/>
      <c r="N16" s="31"/>
      <c r="O16" s="31"/>
      <c r="P16" s="31"/>
      <c r="Q16" s="31"/>
    </row>
    <row r="17" spans="1:17" s="21" customFormat="1" ht="12.75" customHeight="1" x14ac:dyDescent="0.2">
      <c r="A17" s="27" t="str">
        <f>'[1]Sal Ext.'!A30</f>
        <v>Fuente: Ministerio del Poder Popular de Economía y Finanzas. Oficina Nacional de Crédito Público</v>
      </c>
      <c r="B17" s="28"/>
      <c r="C17" s="29"/>
      <c r="F17" s="30"/>
      <c r="H17" s="18"/>
      <c r="I17" s="20"/>
      <c r="J17" s="31"/>
      <c r="K17" s="31"/>
      <c r="L17" s="31"/>
      <c r="M17" s="31"/>
      <c r="N17" s="31"/>
      <c r="O17" s="31"/>
      <c r="P17" s="31"/>
      <c r="Q17" s="31"/>
    </row>
    <row r="18" spans="1:17" s="26" customFormat="1" ht="12.75" customHeight="1" x14ac:dyDescent="0.2">
      <c r="B18"/>
      <c r="C18"/>
      <c r="D18"/>
      <c r="E18" s="32"/>
      <c r="F18" s="32"/>
      <c r="H18" s="12"/>
      <c r="I18" s="3"/>
      <c r="J18" s="33"/>
      <c r="K18" s="3"/>
      <c r="L18" s="3"/>
      <c r="M18" s="3"/>
      <c r="N18" s="3"/>
      <c r="O18" s="3"/>
      <c r="P18" s="3"/>
      <c r="Q18" s="3"/>
    </row>
    <row r="19" spans="1:17" ht="12.75" customHeight="1" x14ac:dyDescent="0.2">
      <c r="B19"/>
      <c r="C19"/>
      <c r="D19"/>
      <c r="E19"/>
      <c r="F19"/>
      <c r="H19" s="3"/>
    </row>
    <row r="20" spans="1:17" ht="12.75" customHeight="1" x14ac:dyDescent="0.2">
      <c r="H20" s="3"/>
    </row>
    <row r="21" spans="1:17" x14ac:dyDescent="0.2">
      <c r="H21" s="3"/>
    </row>
    <row r="22" spans="1:17" x14ac:dyDescent="0.2">
      <c r="H22" s="3"/>
    </row>
    <row r="23" spans="1:17" x14ac:dyDescent="0.2">
      <c r="D23" s="34"/>
      <c r="J23" s="35"/>
    </row>
    <row r="24" spans="1:17" x14ac:dyDescent="0.2">
      <c r="J24" s="36"/>
    </row>
    <row r="44" spans="1:6" x14ac:dyDescent="0.2">
      <c r="A44" s="37"/>
      <c r="B44" s="37"/>
      <c r="C44" s="37"/>
      <c r="D44" s="37"/>
      <c r="E44" s="37"/>
      <c r="F44" s="37"/>
    </row>
    <row r="45" spans="1:6" x14ac:dyDescent="0.2">
      <c r="A45" s="37"/>
      <c r="B45" s="37"/>
      <c r="C45" s="37"/>
      <c r="D45" s="37"/>
      <c r="E45" s="37"/>
      <c r="F45" s="37"/>
    </row>
    <row r="46" spans="1:6" x14ac:dyDescent="0.2">
      <c r="B46" s="38"/>
      <c r="C46" s="38"/>
      <c r="D46" s="38"/>
      <c r="E46" s="38"/>
      <c r="F46" s="38"/>
    </row>
    <row r="47" spans="1:6" x14ac:dyDescent="0.2">
      <c r="B47" s="38"/>
      <c r="C47" s="38"/>
      <c r="D47" s="38"/>
      <c r="E47" s="38"/>
      <c r="F47" s="38"/>
    </row>
    <row r="52" spans="2:6" x14ac:dyDescent="0.2">
      <c r="B52" s="38"/>
      <c r="C52" s="38"/>
      <c r="D52" s="38"/>
      <c r="E52" s="38"/>
      <c r="F52" s="38"/>
    </row>
    <row r="53" spans="2:6" x14ac:dyDescent="0.2">
      <c r="B53" s="38"/>
      <c r="C53" s="38"/>
      <c r="D53" s="38"/>
      <c r="E53" s="38"/>
      <c r="F53" s="38"/>
    </row>
    <row r="54" spans="2:6" x14ac:dyDescent="0.2">
      <c r="B54" s="38"/>
      <c r="C54" s="38"/>
      <c r="D54" s="38"/>
      <c r="E54" s="38"/>
      <c r="F54" s="3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&amp;C13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Total</vt:lpstr>
      <vt:lpstr>'Saldo Mon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2017-05-04T21:11:01Z</dcterms:created>
  <dcterms:modified xsi:type="dcterms:W3CDTF">2017-05-04T21:11:18Z</dcterms:modified>
</cp:coreProperties>
</file>