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 Int." sheetId="1" r:id="rId1"/>
  </sheets>
  <externalReferences>
    <externalReference r:id="rId2"/>
  </externalReferences>
  <definedNames>
    <definedName name="_xlnm.Print_Area" localSheetId="0">'Sal Int.'!$A$1:$U$32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A27" i="1"/>
  <c r="R25" i="1"/>
  <c r="J25" i="1"/>
  <c r="B25" i="1"/>
  <c r="V17" i="1"/>
  <c r="V15" i="1" s="1"/>
  <c r="V25" i="1" s="1"/>
  <c r="U17" i="1"/>
  <c r="T17" i="1"/>
  <c r="S17" i="1"/>
  <c r="S15" i="1" s="1"/>
  <c r="S25" i="1" s="1"/>
  <c r="R17" i="1"/>
  <c r="Q17" i="1"/>
  <c r="P17" i="1"/>
  <c r="O17" i="1"/>
  <c r="O15" i="1" s="1"/>
  <c r="O25" i="1" s="1"/>
  <c r="N17" i="1"/>
  <c r="N15" i="1" s="1"/>
  <c r="N25" i="1" s="1"/>
  <c r="M17" i="1"/>
  <c r="L17" i="1"/>
  <c r="K17" i="1"/>
  <c r="K15" i="1" s="1"/>
  <c r="K25" i="1" s="1"/>
  <c r="J17" i="1"/>
  <c r="I17" i="1"/>
  <c r="H17" i="1"/>
  <c r="G17" i="1"/>
  <c r="G15" i="1" s="1"/>
  <c r="G25" i="1" s="1"/>
  <c r="F17" i="1"/>
  <c r="F15" i="1" s="1"/>
  <c r="F25" i="1" s="1"/>
  <c r="E17" i="1"/>
  <c r="D17" i="1"/>
  <c r="C17" i="1"/>
  <c r="C15" i="1" s="1"/>
  <c r="C25" i="1" s="1"/>
  <c r="B17" i="1"/>
  <c r="U15" i="1"/>
  <c r="U25" i="1" s="1"/>
  <c r="T15" i="1"/>
  <c r="T25" i="1" s="1"/>
  <c r="R15" i="1"/>
  <c r="Q15" i="1"/>
  <c r="Q25" i="1" s="1"/>
  <c r="P15" i="1"/>
  <c r="P25" i="1" s="1"/>
  <c r="M15" i="1"/>
  <c r="M25" i="1" s="1"/>
  <c r="L15" i="1"/>
  <c r="L25" i="1" s="1"/>
  <c r="J15" i="1"/>
  <c r="I15" i="1"/>
  <c r="I25" i="1" s="1"/>
  <c r="H15" i="1"/>
  <c r="H25" i="1" s="1"/>
  <c r="E15" i="1"/>
  <c r="E25" i="1" s="1"/>
  <c r="D15" i="1"/>
  <c r="D25" i="1" s="1"/>
  <c r="B15" i="1"/>
</calcChain>
</file>

<file path=xl/sharedStrings.xml><?xml version="1.0" encoding="utf-8"?>
<sst xmlns="http://schemas.openxmlformats.org/spreadsheetml/2006/main" count="22" uniqueCount="22">
  <si>
    <t>Saldo de la Deuda Pública Interna del Gobierno Central</t>
  </si>
  <si>
    <t>Al 31 de Diciembre de cada año</t>
  </si>
  <si>
    <t>(Expresado en Millones de Bs)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</si>
  <si>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</si>
  <si>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</si>
  <si>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</si>
  <si>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</si>
  <si>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</si>
  <si>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</si>
  <si>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</si>
  <si>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</si>
  <si>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</si>
  <si>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</si>
  <si>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Deuda Interna Directa Bruta</t>
  </si>
  <si>
    <t>BONOS Y OTROS TÍTULOS VALORES</t>
  </si>
  <si>
    <t xml:space="preserve">     Bonos Deuda Pública Nacional</t>
  </si>
  <si>
    <t xml:space="preserve">     Letras del Tesoro (Corto Plazo)</t>
  </si>
  <si>
    <t xml:space="preserve">     Pagarés</t>
  </si>
  <si>
    <t>PRÉSTAMO</t>
  </si>
  <si>
    <t>Total Deuda Interna Indirecta Bruta</t>
  </si>
  <si>
    <t>Total Deuda Pública Interna Bruta</t>
  </si>
  <si>
    <t>Fé de Errata: Ajustes en los Saldos de la Deuda Pública Interna Indirecta al 31/12/2016 por conciliación de las colocaciones con el Fondo Simón Bolívar para la Reconstrucción.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</si>
</sst>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2" applyFont="1" applyFill="1" applyAlignment="1">
      <alignment vertical="center"/>
    </xf>
    <xf numFmtId="4" fontId="2" fillId="2" borderId="0" xfId="2" applyNumberFormat="1" applyFont="1" applyFill="1" applyAlignment="1">
      <alignment vertical="center"/>
    </xf>
    <xf numFmtId="0" fontId="2" fillId="2" borderId="0" xfId="2" applyFont="1" applyFill="1" applyAlignment="1">
      <alignment vertical="center"/>
    </xf>
    <xf numFmtId="164" fontId="2" fillId="2" borderId="0" xfId="3" applyFont="1" applyFill="1" applyAlignment="1">
      <alignment vertical="center"/>
    </xf>
    <xf numFmtId="164" fontId="2" fillId="2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4" fontId="6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 applyProtection="1">
      <alignment horizontal="left" vertical="center"/>
      <protection locked="0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2" applyNumberFormat="1" applyFont="1" applyFill="1" applyBorder="1" applyAlignment="1">
      <alignment horizontal="center" vertical="center"/>
    </xf>
    <xf numFmtId="0" fontId="7" fillId="3" borderId="0" xfId="2" quotePrefix="1" applyNumberFormat="1" applyFont="1" applyFill="1" applyBorder="1" applyAlignment="1">
      <alignment horizontal="center" vertical="center"/>
    </xf>
    <xf numFmtId="49" fontId="7" fillId="3" borderId="0" xfId="2" applyNumberFormat="1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horizontal="center" vertical="center"/>
    </xf>
    <xf numFmtId="164" fontId="9" fillId="2" borderId="0" xfId="1" applyFont="1" applyFill="1"/>
    <xf numFmtId="0" fontId="9" fillId="2" borderId="0" xfId="2" applyNumberFormat="1" applyFont="1" applyFill="1"/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0" xfId="2" quotePrefix="1" applyNumberFormat="1" applyFont="1" applyFill="1" applyBorder="1" applyAlignment="1">
      <alignment horizontal="center" vertical="center"/>
    </xf>
    <xf numFmtId="164" fontId="9" fillId="0" borderId="0" xfId="1" applyFont="1" applyFill="1"/>
    <xf numFmtId="0" fontId="9" fillId="0" borderId="0" xfId="2" applyNumberFormat="1" applyFont="1" applyFill="1"/>
    <xf numFmtId="0" fontId="7" fillId="4" borderId="0" xfId="2" quotePrefix="1" applyFont="1" applyFill="1" applyBorder="1" applyAlignment="1" applyProtection="1">
      <alignment horizontal="left" vertical="center"/>
      <protection locked="0"/>
    </xf>
    <xf numFmtId="165" fontId="7" fillId="4" borderId="0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2" quotePrefix="1" applyFont="1" applyFill="1" applyBorder="1" applyAlignment="1" applyProtection="1">
      <alignment horizontal="left" indent="1"/>
      <protection locked="0"/>
    </xf>
    <xf numFmtId="165" fontId="7" fillId="0" borderId="0" xfId="3" quotePrefix="1" applyNumberFormat="1" applyFont="1" applyFill="1" applyBorder="1" applyAlignment="1" applyProtection="1">
      <alignment horizontal="center"/>
      <protection locked="0"/>
    </xf>
    <xf numFmtId="164" fontId="2" fillId="0" borderId="0" xfId="1" applyFont="1" applyFill="1"/>
    <xf numFmtId="0" fontId="2" fillId="0" borderId="0" xfId="2" applyFont="1" applyFill="1"/>
    <xf numFmtId="0" fontId="10" fillId="5" borderId="0" xfId="2" applyFont="1" applyFill="1" applyBorder="1" applyAlignment="1" applyProtection="1">
      <alignment horizontal="left" vertical="center" indent="1"/>
      <protection locked="0"/>
    </xf>
    <xf numFmtId="165" fontId="10" fillId="5" borderId="0" xfId="3" applyNumberFormat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 applyProtection="1">
      <alignment horizontal="left" vertical="center" indent="1"/>
      <protection locked="0"/>
    </xf>
    <xf numFmtId="165" fontId="11" fillId="0" borderId="0" xfId="3" applyNumberFormat="1" applyFont="1" applyFill="1" applyBorder="1" applyAlignment="1">
      <alignment vertical="center"/>
    </xf>
    <xf numFmtId="165" fontId="10" fillId="5" borderId="0" xfId="3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horizontal="left"/>
      <protection locked="0"/>
    </xf>
    <xf numFmtId="165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/>
    <xf numFmtId="0" fontId="11" fillId="0" borderId="0" xfId="2" applyFont="1" applyFill="1"/>
    <xf numFmtId="0" fontId="7" fillId="4" borderId="0" xfId="2" quotePrefix="1" applyFont="1" applyFill="1" applyBorder="1" applyAlignment="1" applyProtection="1">
      <alignment horizontal="left" vertical="center" indent="1"/>
      <protection locked="0"/>
    </xf>
    <xf numFmtId="166" fontId="7" fillId="4" borderId="0" xfId="3" applyNumberFormat="1" applyFont="1" applyFill="1" applyBorder="1" applyAlignment="1">
      <alignment horizontal="left" vertical="center" indent="1"/>
    </xf>
    <xf numFmtId="165" fontId="7" fillId="4" borderId="0" xfId="1" applyNumberFormat="1" applyFont="1" applyFill="1" applyBorder="1" applyAlignment="1">
      <alignment horizontal="left" vertical="center" indent="1"/>
    </xf>
    <xf numFmtId="0" fontId="2" fillId="2" borderId="0" xfId="2" applyFont="1" applyFill="1" applyAlignment="1">
      <alignment horizontal="left" vertical="center" indent="1"/>
    </xf>
    <xf numFmtId="164" fontId="7" fillId="0" borderId="0" xfId="3" applyNumberFormat="1" applyFont="1" applyFill="1" applyBorder="1"/>
    <xf numFmtId="3" fontId="7" fillId="0" borderId="0" xfId="3" applyNumberFormat="1" applyFont="1" applyFill="1" applyBorder="1"/>
    <xf numFmtId="0" fontId="7" fillId="4" borderId="1" xfId="2" applyFont="1" applyFill="1" applyBorder="1" applyAlignment="1" applyProtection="1">
      <alignment horizontal="left" vertical="center"/>
      <protection locked="0"/>
    </xf>
    <xf numFmtId="3" fontId="7" fillId="4" borderId="1" xfId="2" applyNumberFormat="1" applyFont="1" applyFill="1" applyBorder="1" applyAlignment="1">
      <alignment horizontal="right" vertical="center"/>
    </xf>
    <xf numFmtId="164" fontId="2" fillId="2" borderId="0" xfId="1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13" fillId="2" borderId="0" xfId="1" applyNumberFormat="1" applyFont="1" applyFill="1"/>
    <xf numFmtId="4" fontId="11" fillId="2" borderId="0" xfId="2" applyNumberFormat="1" applyFont="1" applyFill="1"/>
    <xf numFmtId="164" fontId="11" fillId="2" borderId="0" xfId="3" applyFont="1" applyFill="1"/>
    <xf numFmtId="0" fontId="2" fillId="2" borderId="0" xfId="2" applyFont="1" applyFill="1"/>
    <xf numFmtId="164" fontId="2" fillId="2" borderId="0" xfId="1" applyFont="1" applyFill="1"/>
    <xf numFmtId="0" fontId="13" fillId="2" borderId="0" xfId="2" quotePrefix="1" applyFont="1" applyFill="1" applyAlignment="1">
      <alignment horizontal="left" vertical="center"/>
    </xf>
    <xf numFmtId="0" fontId="13" fillId="0" borderId="0" xfId="2" quotePrefix="1" applyFont="1" applyAlignment="1">
      <alignment horizontal="left" vertical="center"/>
    </xf>
    <xf numFmtId="4" fontId="2" fillId="2" borderId="0" xfId="2" applyNumberFormat="1" applyFont="1" applyFill="1"/>
    <xf numFmtId="164" fontId="5" fillId="0" borderId="0" xfId="2" applyNumberFormat="1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2" fillId="2" borderId="0" xfId="3" applyFont="1" applyFill="1"/>
    <xf numFmtId="164" fontId="11" fillId="2" borderId="0" xfId="1" applyFont="1" applyFill="1"/>
    <xf numFmtId="0" fontId="13" fillId="2" borderId="0" xfId="2" applyFont="1" applyFill="1" applyAlignment="1">
      <alignment vertical="center"/>
    </xf>
    <xf numFmtId="43" fontId="14" fillId="0" borderId="0" xfId="4" applyFont="1"/>
    <xf numFmtId="3" fontId="2" fillId="2" borderId="0" xfId="2" applyNumberFormat="1" applyFont="1" applyFill="1"/>
    <xf numFmtId="0" fontId="13" fillId="0" borderId="0" xfId="5" quotePrefix="1" applyNumberFormat="1" applyFont="1" applyAlignment="1">
      <alignment horizontal="left" wrapText="1"/>
    </xf>
    <xf numFmtId="43" fontId="0" fillId="0" borderId="0" xfId="1" applyNumberFormat="1" applyFont="1"/>
    <xf numFmtId="164" fontId="0" fillId="0" borderId="0" xfId="1" applyFont="1"/>
    <xf numFmtId="0" fontId="3" fillId="2" borderId="0" xfId="2" applyFont="1" applyFill="1"/>
    <xf numFmtId="164" fontId="3" fillId="2" borderId="0" xfId="1" applyFont="1" applyFill="1"/>
  </cellXfs>
  <cellStyles count="6">
    <cellStyle name="Millares" xfId="1" builtinId="3"/>
    <cellStyle name="Millares 25" xfId="5"/>
    <cellStyle name="Millares 4" xfId="4"/>
    <cellStyle name="Millares_Web I Trim 2007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0</xdr:row>
      <xdr:rowOff>107156</xdr:rowOff>
    </xdr:from>
    <xdr:to>
      <xdr:col>22</xdr:col>
      <xdr:colOff>28575</xdr:colOff>
      <xdr:row>2</xdr:row>
      <xdr:rowOff>78581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14234483" y="107156"/>
          <a:ext cx="3550130" cy="294916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440531</xdr:colOff>
      <xdr:row>2</xdr:row>
      <xdr:rowOff>59531</xdr:rowOff>
    </xdr:to>
    <xdr:grpSp>
      <xdr:nvGrpSpPr>
        <xdr:cNvPr id="5" name="Grupo 4"/>
        <xdr:cNvGrpSpPr/>
      </xdr:nvGrpSpPr>
      <xdr:grpSpPr>
        <a:xfrm>
          <a:off x="0" y="0"/>
          <a:ext cx="3558621" cy="383022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31/03/2017</v>
          </cell>
        </row>
        <row r="26">
          <cell r="A26" t="str">
            <v>Fuente: Ministerio del Poder Popular de Economía y Finanzas. Oficina Nacional de Crédito Público</v>
          </cell>
        </row>
      </sheetData>
      <sheetData sheetId="2">
        <row r="29">
          <cell r="A29" t="str">
            <v>Tipo de Cambio utilizado al 31/03/2017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60"/>
  <sheetViews>
    <sheetView showGridLines="0" tabSelected="1" zoomScale="106" zoomScaleNormal="106" zoomScalePageLayoutView="55" workbookViewId="0">
      <selection activeCell="A8" sqref="A8:T8"/>
    </sheetView>
  </sheetViews>
  <sheetFormatPr baseColWidth="10" defaultRowHeight="12.75" x14ac:dyDescent="0.2"/>
  <cols>
    <col min="1" max="1" width="36" style="68" customWidth="1"/>
    <col min="2" max="7" width="10.7109375" style="57" customWidth="1"/>
    <col min="8" max="11" width="10.7109375" style="53" customWidth="1"/>
    <col min="12" max="12" width="10.7109375" style="60" customWidth="1"/>
    <col min="13" max="18" width="10.7109375" style="53" customWidth="1"/>
    <col min="19" max="19" width="12.140625" style="53" customWidth="1"/>
    <col min="20" max="21" width="11.7109375" style="53" customWidth="1"/>
    <col min="22" max="22" width="11.42578125" style="53"/>
    <col min="23" max="23" width="12" style="54" bestFit="1" customWidth="1"/>
    <col min="24" max="16384" width="11.42578125" style="53"/>
  </cols>
  <sheetData>
    <row r="1" spans="1:23" s="3" customFormat="1" ht="12.75" customHeight="1" x14ac:dyDescent="0.2">
      <c r="A1" s="1"/>
      <c r="B1" s="2"/>
      <c r="C1" s="2"/>
      <c r="D1" s="2"/>
      <c r="E1" s="2"/>
      <c r="F1" s="2"/>
      <c r="G1" s="2"/>
      <c r="L1" s="4"/>
      <c r="W1" s="5"/>
    </row>
    <row r="2" spans="1:23" s="3" customFormat="1" ht="12.75" customHeight="1" x14ac:dyDescent="0.2">
      <c r="A2" s="1"/>
      <c r="B2" s="2"/>
      <c r="C2" s="2"/>
      <c r="D2" s="2"/>
      <c r="E2" s="2"/>
      <c r="F2" s="2"/>
      <c r="G2" s="2"/>
      <c r="L2" s="4"/>
      <c r="W2" s="5"/>
    </row>
    <row r="3" spans="1:23" s="3" customFormat="1" ht="12.75" customHeight="1" x14ac:dyDescent="0.2">
      <c r="A3" s="1"/>
      <c r="B3" s="2"/>
      <c r="C3" s="2"/>
      <c r="D3" s="2"/>
      <c r="E3" s="2"/>
      <c r="F3" s="2"/>
      <c r="G3" s="2"/>
      <c r="L3" s="4"/>
      <c r="W3" s="5"/>
    </row>
    <row r="4" spans="1:23" s="3" customFormat="1" ht="12.75" customHeight="1" x14ac:dyDescent="0.2">
      <c r="A4" s="1"/>
      <c r="B4" s="2"/>
      <c r="C4" s="2"/>
      <c r="D4" s="2"/>
      <c r="E4" s="2"/>
      <c r="F4" s="2"/>
      <c r="G4" s="2"/>
      <c r="L4" s="4"/>
      <c r="W4" s="5"/>
    </row>
    <row r="5" spans="1:23" s="3" customFormat="1" ht="12.75" customHeight="1" x14ac:dyDescent="0.2">
      <c r="A5" s="1"/>
      <c r="B5" s="2"/>
      <c r="C5" s="2"/>
      <c r="D5" s="2"/>
      <c r="E5" s="2"/>
      <c r="F5" s="2"/>
      <c r="G5" s="2"/>
      <c r="L5" s="4"/>
      <c r="W5" s="5"/>
    </row>
    <row r="6" spans="1:23" s="3" customFormat="1" ht="12.75" customHeight="1" x14ac:dyDescent="0.2">
      <c r="A6"/>
      <c r="B6" s="2"/>
      <c r="C6" s="2"/>
      <c r="D6" s="2"/>
      <c r="E6" s="2"/>
      <c r="F6" s="2"/>
      <c r="G6" s="2"/>
      <c r="L6" s="4"/>
      <c r="W6" s="5"/>
    </row>
    <row r="7" spans="1:23" s="3" customFormat="1" ht="12.75" customHeight="1" x14ac:dyDescent="0.2">
      <c r="A7" s="1"/>
      <c r="B7" s="2"/>
      <c r="C7" s="2"/>
      <c r="D7" s="2"/>
      <c r="E7" s="2"/>
      <c r="F7" s="2"/>
      <c r="G7" s="2"/>
      <c r="L7" s="4"/>
      <c r="W7" s="5"/>
    </row>
    <row r="8" spans="1:23" s="3" customFormat="1" ht="20.100000000000001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W8" s="5"/>
    </row>
    <row r="9" spans="1:23" s="3" customFormat="1" ht="12.75" customHeight="1" x14ac:dyDescent="0.2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W9" s="5"/>
    </row>
    <row r="10" spans="1:23" s="3" customFormat="1" ht="12.75" customHeight="1" x14ac:dyDescent="0.2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W10" s="5"/>
    </row>
    <row r="11" spans="1:23" s="3" customFormat="1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W11" s="5"/>
    </row>
    <row r="12" spans="1:23" s="3" customFormat="1" ht="12.75" customHeight="1" x14ac:dyDescent="0.2">
      <c r="A12" s="9"/>
      <c r="B12" s="2"/>
      <c r="C12" s="2"/>
      <c r="D12" s="2"/>
      <c r="E12" s="2"/>
      <c r="F12" s="2"/>
      <c r="G12" s="2"/>
      <c r="L12" s="4"/>
      <c r="W12" s="5"/>
    </row>
    <row r="13" spans="1:23" s="16" customFormat="1" ht="30" customHeight="1" x14ac:dyDescent="0.2">
      <c r="A13" s="10" t="s">
        <v>3</v>
      </c>
      <c r="B13" s="11">
        <v>1997</v>
      </c>
      <c r="C13" s="11">
        <v>1998</v>
      </c>
      <c r="D13" s="11">
        <v>1999</v>
      </c>
      <c r="E13" s="11">
        <v>2000</v>
      </c>
      <c r="F13" s="11">
        <v>2001</v>
      </c>
      <c r="G13" s="11">
        <v>2002</v>
      </c>
      <c r="H13" s="11">
        <v>2003</v>
      </c>
      <c r="I13" s="12">
        <v>2004</v>
      </c>
      <c r="J13" s="12">
        <v>2005</v>
      </c>
      <c r="K13" s="11">
        <v>2006</v>
      </c>
      <c r="L13" s="11">
        <v>2007</v>
      </c>
      <c r="M13" s="11">
        <v>2008</v>
      </c>
      <c r="N13" s="13" t="s">
        <v>4</v>
      </c>
      <c r="O13" s="13" t="s">
        <v>5</v>
      </c>
      <c r="P13" s="13" t="s">
        <v>6</v>
      </c>
      <c r="Q13" s="14" t="s">
        <v>7</v>
      </c>
      <c r="R13" s="14" t="s">
        <v>8</v>
      </c>
      <c r="S13" s="14" t="s">
        <v>9</v>
      </c>
      <c r="T13" s="14" t="s">
        <v>10</v>
      </c>
      <c r="U13" s="14" t="s">
        <v>11</v>
      </c>
      <c r="V13" s="14" t="s">
        <v>12</v>
      </c>
      <c r="W13" s="15"/>
    </row>
    <row r="14" spans="1:23" s="22" customFormat="1" ht="3" customHeight="1" x14ac:dyDescent="0.2">
      <c r="A14" s="17"/>
      <c r="B14" s="18"/>
      <c r="C14" s="18"/>
      <c r="D14" s="18"/>
      <c r="E14" s="18"/>
      <c r="F14" s="19"/>
      <c r="G14" s="19"/>
      <c r="H14" s="19"/>
      <c r="I14" s="20"/>
      <c r="J14" s="2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1"/>
    </row>
    <row r="15" spans="1:23" s="3" customFormat="1" ht="21" customHeight="1" x14ac:dyDescent="0.2">
      <c r="A15" s="23" t="s">
        <v>13</v>
      </c>
      <c r="B15" s="24">
        <f t="shared" ref="B15:T15" si="0">SUM(B17+B21)</f>
        <v>2399.1259999999997</v>
      </c>
      <c r="C15" s="24">
        <f t="shared" si="0"/>
        <v>2524.1109999999999</v>
      </c>
      <c r="D15" s="24">
        <f t="shared" si="0"/>
        <v>3819.9280000000003</v>
      </c>
      <c r="E15" s="24">
        <f t="shared" si="0"/>
        <v>7279.3159999999998</v>
      </c>
      <c r="F15" s="24">
        <f t="shared" si="0"/>
        <v>11043.996000000001</v>
      </c>
      <c r="G15" s="24">
        <f t="shared" si="0"/>
        <v>16243.549000000003</v>
      </c>
      <c r="H15" s="24">
        <f>SUM(H17+H21)</f>
        <v>24110.657999999999</v>
      </c>
      <c r="I15" s="24">
        <f t="shared" si="0"/>
        <v>29874.838</v>
      </c>
      <c r="J15" s="24">
        <f>SUM(J17+J21)</f>
        <v>33793.341000000008</v>
      </c>
      <c r="K15" s="24">
        <f t="shared" si="0"/>
        <v>36308.129000000001</v>
      </c>
      <c r="L15" s="24">
        <f t="shared" si="0"/>
        <v>36085.15</v>
      </c>
      <c r="M15" s="24">
        <f t="shared" si="0"/>
        <v>30614.902000000002</v>
      </c>
      <c r="N15" s="24">
        <f t="shared" si="0"/>
        <v>53275.277000000002</v>
      </c>
      <c r="O15" s="24">
        <f t="shared" si="0"/>
        <v>90409.561000000002</v>
      </c>
      <c r="P15" s="24">
        <f t="shared" si="0"/>
        <v>154216.20699999999</v>
      </c>
      <c r="Q15" s="24">
        <f t="shared" si="0"/>
        <v>230978.01300000001</v>
      </c>
      <c r="R15" s="24">
        <f t="shared" si="0"/>
        <v>358203.49599999998</v>
      </c>
      <c r="S15" s="24">
        <f t="shared" si="0"/>
        <v>429696.56800000003</v>
      </c>
      <c r="T15" s="24">
        <f t="shared" si="0"/>
        <v>500345.353</v>
      </c>
      <c r="U15" s="24">
        <f>SUM(U17+U21)</f>
        <v>583703.47899999993</v>
      </c>
      <c r="V15" s="24">
        <f>SUM(V17+V21)</f>
        <v>558614.62199999997</v>
      </c>
      <c r="W15" s="5"/>
    </row>
    <row r="16" spans="1:23" s="28" customFormat="1" ht="3" customHeight="1" x14ac:dyDescent="0.2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</row>
    <row r="17" spans="1:23" s="32" customFormat="1" ht="21" customHeight="1" x14ac:dyDescent="0.2">
      <c r="A17" s="29" t="s">
        <v>14</v>
      </c>
      <c r="B17" s="30">
        <f t="shared" ref="B17:M17" si="1">SUM(B18:B20)</f>
        <v>2351.0549999999998</v>
      </c>
      <c r="C17" s="30">
        <f t="shared" si="1"/>
        <v>2464.2509999999997</v>
      </c>
      <c r="D17" s="30">
        <f t="shared" si="1"/>
        <v>3748.7730000000001</v>
      </c>
      <c r="E17" s="30">
        <f t="shared" si="1"/>
        <v>7167.8670000000002</v>
      </c>
      <c r="F17" s="30">
        <f t="shared" si="1"/>
        <v>10933.495000000001</v>
      </c>
      <c r="G17" s="30">
        <f t="shared" si="1"/>
        <v>16097.546000000002</v>
      </c>
      <c r="H17" s="30">
        <f t="shared" si="1"/>
        <v>23951.922999999999</v>
      </c>
      <c r="I17" s="30">
        <f t="shared" si="1"/>
        <v>29712.102999999999</v>
      </c>
      <c r="J17" s="30">
        <f>SUM(J18:J20)</f>
        <v>33621.221000000005</v>
      </c>
      <c r="K17" s="30">
        <f t="shared" si="1"/>
        <v>36142.881000000001</v>
      </c>
      <c r="L17" s="30">
        <f t="shared" si="1"/>
        <v>35919.902000000002</v>
      </c>
      <c r="M17" s="30">
        <f t="shared" si="1"/>
        <v>30614.358</v>
      </c>
      <c r="N17" s="30">
        <f t="shared" ref="N17:U17" si="2">SUM(N18:N20)</f>
        <v>53275.148000000001</v>
      </c>
      <c r="O17" s="30">
        <f t="shared" si="2"/>
        <v>90409.403999999995</v>
      </c>
      <c r="P17" s="30">
        <f t="shared" si="2"/>
        <v>154215.948</v>
      </c>
      <c r="Q17" s="30">
        <f t="shared" si="2"/>
        <v>230977.75400000002</v>
      </c>
      <c r="R17" s="30">
        <f t="shared" si="2"/>
        <v>358203.11699999997</v>
      </c>
      <c r="S17" s="30">
        <f t="shared" si="2"/>
        <v>429696.18900000001</v>
      </c>
      <c r="T17" s="30">
        <f t="shared" si="2"/>
        <v>500344.97399999999</v>
      </c>
      <c r="U17" s="30">
        <f t="shared" si="2"/>
        <v>583702.87699999998</v>
      </c>
      <c r="V17" s="30">
        <f>SUM(V18:V20)</f>
        <v>558614.02</v>
      </c>
      <c r="W17" s="31"/>
    </row>
    <row r="18" spans="1:23" s="32" customFormat="1" ht="15" customHeight="1" x14ac:dyDescent="0.2">
      <c r="A18" s="33" t="s">
        <v>15</v>
      </c>
      <c r="B18" s="34">
        <v>2351.0549999999998</v>
      </c>
      <c r="C18" s="34">
        <v>2174.0859999999998</v>
      </c>
      <c r="D18" s="34">
        <v>3639.232</v>
      </c>
      <c r="E18" s="34">
        <v>6792.6940000000004</v>
      </c>
      <c r="F18" s="34">
        <v>9802.9840000000004</v>
      </c>
      <c r="G18" s="34">
        <v>13430.93</v>
      </c>
      <c r="H18" s="34">
        <v>20475.677</v>
      </c>
      <c r="I18" s="34">
        <v>26591.261999999999</v>
      </c>
      <c r="J18" s="34">
        <v>30271.912</v>
      </c>
      <c r="K18" s="34">
        <v>34166.298999999999</v>
      </c>
      <c r="L18" s="34">
        <v>35170.803</v>
      </c>
      <c r="M18" s="34">
        <v>30066.204000000002</v>
      </c>
      <c r="N18" s="34">
        <v>50076.993999999999</v>
      </c>
      <c r="O18" s="34">
        <v>83752.489000000001</v>
      </c>
      <c r="P18" s="34">
        <v>144633.18599999999</v>
      </c>
      <c r="Q18" s="34">
        <v>224674.15400000001</v>
      </c>
      <c r="R18" s="34">
        <v>348935.03399999999</v>
      </c>
      <c r="S18" s="34">
        <v>417002.10600000003</v>
      </c>
      <c r="T18" s="34">
        <v>481466.99099999998</v>
      </c>
      <c r="U18" s="34">
        <v>560885.68499999994</v>
      </c>
      <c r="V18" s="34">
        <v>553196.82799999998</v>
      </c>
      <c r="W18" s="31"/>
    </row>
    <row r="19" spans="1:23" s="32" customFormat="1" ht="15" customHeight="1" x14ac:dyDescent="0.2">
      <c r="A19" s="33" t="s">
        <v>16</v>
      </c>
      <c r="B19" s="34">
        <v>0</v>
      </c>
      <c r="C19" s="34">
        <v>290.16500000000002</v>
      </c>
      <c r="D19" s="34">
        <v>109.541</v>
      </c>
      <c r="E19" s="34">
        <v>375.173</v>
      </c>
      <c r="F19" s="34">
        <v>829.14499999999998</v>
      </c>
      <c r="G19" s="34">
        <v>1201.9860000000001</v>
      </c>
      <c r="H19" s="34">
        <v>2366.7359999999999</v>
      </c>
      <c r="I19" s="34">
        <v>2511.69</v>
      </c>
      <c r="J19" s="34">
        <v>3192.636</v>
      </c>
      <c r="K19" s="34">
        <v>1820</v>
      </c>
      <c r="L19" s="34">
        <v>592.5</v>
      </c>
      <c r="M19" s="34">
        <v>546</v>
      </c>
      <c r="N19" s="34">
        <v>3196</v>
      </c>
      <c r="O19" s="34">
        <v>4563.1400000000003</v>
      </c>
      <c r="P19" s="34">
        <v>6713.38</v>
      </c>
      <c r="Q19" s="34">
        <v>6300.13</v>
      </c>
      <c r="R19" s="34">
        <v>9263</v>
      </c>
      <c r="S19" s="34">
        <v>12689</v>
      </c>
      <c r="T19" s="34">
        <v>18872.900000000001</v>
      </c>
      <c r="U19" s="34">
        <v>22809.123</v>
      </c>
      <c r="V19" s="34">
        <v>5409.1229999999996</v>
      </c>
      <c r="W19" s="31"/>
    </row>
    <row r="20" spans="1:23" s="32" customFormat="1" ht="15" customHeight="1" x14ac:dyDescent="0.2">
      <c r="A20" s="33" t="s">
        <v>17</v>
      </c>
      <c r="B20" s="34">
        <v>0</v>
      </c>
      <c r="C20" s="34">
        <v>0</v>
      </c>
      <c r="D20" s="34">
        <v>0</v>
      </c>
      <c r="E20" s="34">
        <v>0</v>
      </c>
      <c r="F20" s="34">
        <v>301.36599999999999</v>
      </c>
      <c r="G20" s="34">
        <v>1464.63</v>
      </c>
      <c r="H20" s="34">
        <v>1109.51</v>
      </c>
      <c r="I20" s="34">
        <v>609.15099999999995</v>
      </c>
      <c r="J20" s="34">
        <v>156.673</v>
      </c>
      <c r="K20" s="34">
        <v>156.58199999999999</v>
      </c>
      <c r="L20" s="34">
        <v>156.59899999999999</v>
      </c>
      <c r="M20" s="34">
        <v>2.1539999999999999</v>
      </c>
      <c r="N20" s="34">
        <v>2.1539999999999999</v>
      </c>
      <c r="O20" s="34">
        <v>2093.7750000000001</v>
      </c>
      <c r="P20" s="34">
        <v>2869.3820000000001</v>
      </c>
      <c r="Q20" s="34">
        <v>3.47</v>
      </c>
      <c r="R20" s="34">
        <v>5.0830000000000002</v>
      </c>
      <c r="S20" s="34">
        <v>5.0830000000000002</v>
      </c>
      <c r="T20" s="34">
        <v>5.0830000000000002</v>
      </c>
      <c r="U20" s="34">
        <v>8.0690000000000008</v>
      </c>
      <c r="V20" s="34">
        <v>8.0690000000000008</v>
      </c>
      <c r="W20" s="31"/>
    </row>
    <row r="21" spans="1:23" s="32" customFormat="1" ht="21" customHeight="1" x14ac:dyDescent="0.2">
      <c r="A21" s="29" t="s">
        <v>18</v>
      </c>
      <c r="B21" s="35">
        <v>48.070999999999998</v>
      </c>
      <c r="C21" s="35">
        <v>59.86</v>
      </c>
      <c r="D21" s="35">
        <v>71.155000000000001</v>
      </c>
      <c r="E21" s="30">
        <v>111.449</v>
      </c>
      <c r="F21" s="30">
        <v>110.501</v>
      </c>
      <c r="G21" s="30">
        <v>146.00299999999999</v>
      </c>
      <c r="H21" s="30">
        <v>158.73500000000001</v>
      </c>
      <c r="I21" s="30">
        <v>162.73500000000001</v>
      </c>
      <c r="J21" s="30">
        <v>172.12</v>
      </c>
      <c r="K21" s="30">
        <v>165.24799999999999</v>
      </c>
      <c r="L21" s="30">
        <v>165.24799999999999</v>
      </c>
      <c r="M21" s="30">
        <v>0.54400000000000004</v>
      </c>
      <c r="N21" s="30">
        <v>0.129</v>
      </c>
      <c r="O21" s="30">
        <v>0.157</v>
      </c>
      <c r="P21" s="30">
        <v>0.25900000000000001</v>
      </c>
      <c r="Q21" s="30">
        <v>0.25900000000000001</v>
      </c>
      <c r="R21" s="30">
        <v>0.379</v>
      </c>
      <c r="S21" s="30">
        <v>0.379</v>
      </c>
      <c r="T21" s="30">
        <v>0.379</v>
      </c>
      <c r="U21" s="30">
        <v>0.60199999999999998</v>
      </c>
      <c r="V21" s="30">
        <v>0.60199999999999998</v>
      </c>
      <c r="W21" s="31"/>
    </row>
    <row r="22" spans="1:23" s="39" customFormat="1" ht="3" customHeight="1" x14ac:dyDescent="0.2">
      <c r="A22" s="36"/>
      <c r="B22" s="37"/>
      <c r="C22" s="37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>
        <v>583703.47899999993</v>
      </c>
      <c r="V22" s="38">
        <v>558614.62199999997</v>
      </c>
      <c r="W22" s="31"/>
    </row>
    <row r="23" spans="1:23" s="43" customFormat="1" ht="21" customHeight="1" x14ac:dyDescent="0.2">
      <c r="A23" s="40" t="s">
        <v>19</v>
      </c>
      <c r="B23" s="41">
        <v>7.8999499999999996</v>
      </c>
      <c r="C23" s="41">
        <v>40.323999999999998</v>
      </c>
      <c r="D23" s="41">
        <v>43.464640000000003</v>
      </c>
      <c r="E23" s="41">
        <v>12.223000000000001</v>
      </c>
      <c r="F23" s="41">
        <v>4.0860700000000003</v>
      </c>
      <c r="G23" s="41">
        <v>3.214</v>
      </c>
      <c r="H23" s="41">
        <v>3.2149999999999999</v>
      </c>
      <c r="I23" s="41">
        <v>0.70205999999999991</v>
      </c>
      <c r="J23" s="41">
        <v>0.47229000000000004</v>
      </c>
      <c r="K23" s="41">
        <v>0.47229000000000004</v>
      </c>
      <c r="L23" s="41">
        <v>0.47229000000000004</v>
      </c>
      <c r="M23" s="41">
        <v>0.45500000000000002</v>
      </c>
      <c r="N23" s="41">
        <v>0.45500000000000002</v>
      </c>
      <c r="O23" s="41">
        <v>0.45500000000000002</v>
      </c>
      <c r="P23" s="41">
        <v>0.45500000000000002</v>
      </c>
      <c r="Q23" s="42">
        <v>24395.448</v>
      </c>
      <c r="R23" s="42">
        <v>85900.528999999995</v>
      </c>
      <c r="S23" s="42">
        <v>160798.451</v>
      </c>
      <c r="T23" s="42">
        <v>315298.23</v>
      </c>
      <c r="U23" s="42">
        <v>435756.2</v>
      </c>
      <c r="V23" s="42">
        <v>435756.2</v>
      </c>
      <c r="W23" s="31"/>
    </row>
    <row r="24" spans="1:23" s="28" customFormat="1" ht="3" customHeight="1" x14ac:dyDescent="0.2">
      <c r="A24" s="2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45"/>
      <c r="V24" s="45"/>
      <c r="W24" s="31"/>
    </row>
    <row r="25" spans="1:23" s="49" customFormat="1" ht="24" customHeight="1" thickBot="1" x14ac:dyDescent="0.25">
      <c r="A25" s="46" t="s">
        <v>20</v>
      </c>
      <c r="B25" s="47">
        <f t="shared" ref="B25:T25" si="3">+B23+B15</f>
        <v>2407.0259499999997</v>
      </c>
      <c r="C25" s="47">
        <f t="shared" si="3"/>
        <v>2564.4349999999999</v>
      </c>
      <c r="D25" s="47">
        <f t="shared" si="3"/>
        <v>3863.3926400000005</v>
      </c>
      <c r="E25" s="47">
        <f t="shared" si="3"/>
        <v>7291.5389999999998</v>
      </c>
      <c r="F25" s="47">
        <f t="shared" si="3"/>
        <v>11048.08207</v>
      </c>
      <c r="G25" s="47">
        <f t="shared" si="3"/>
        <v>16246.763000000003</v>
      </c>
      <c r="H25" s="47">
        <f t="shared" si="3"/>
        <v>24113.873</v>
      </c>
      <c r="I25" s="47">
        <f t="shared" si="3"/>
        <v>29875.540059999999</v>
      </c>
      <c r="J25" s="47">
        <f>+J23+J15</f>
        <v>33793.813290000006</v>
      </c>
      <c r="K25" s="47">
        <f t="shared" si="3"/>
        <v>36308.601289999999</v>
      </c>
      <c r="L25" s="47">
        <f t="shared" si="3"/>
        <v>36085.622289999999</v>
      </c>
      <c r="M25" s="47">
        <f t="shared" si="3"/>
        <v>30615.357000000004</v>
      </c>
      <c r="N25" s="47">
        <f t="shared" si="3"/>
        <v>53275.732000000004</v>
      </c>
      <c r="O25" s="47">
        <f t="shared" si="3"/>
        <v>90410.016000000003</v>
      </c>
      <c r="P25" s="47">
        <f t="shared" si="3"/>
        <v>154216.66199999998</v>
      </c>
      <c r="Q25" s="47">
        <f t="shared" si="3"/>
        <v>255373.46100000001</v>
      </c>
      <c r="R25" s="47">
        <f t="shared" si="3"/>
        <v>444104.02499999997</v>
      </c>
      <c r="S25" s="47">
        <f t="shared" si="3"/>
        <v>590495.01900000009</v>
      </c>
      <c r="T25" s="47">
        <f t="shared" si="3"/>
        <v>815643.58299999998</v>
      </c>
      <c r="U25" s="47">
        <f>+U23+U15</f>
        <v>1019459.679</v>
      </c>
      <c r="V25" s="47">
        <f>+V23+V15</f>
        <v>994370.82199999993</v>
      </c>
      <c r="W25" s="48"/>
    </row>
    <row r="26" spans="1:23" x14ac:dyDescent="0.2">
      <c r="A26" s="50" t="s">
        <v>21</v>
      </c>
      <c r="B26" s="51"/>
      <c r="C26" s="51"/>
      <c r="D26" s="51"/>
      <c r="E26" s="51"/>
      <c r="F26" s="51"/>
      <c r="G26" s="51"/>
      <c r="H26" s="52"/>
      <c r="I26" s="52"/>
      <c r="J26" s="52"/>
      <c r="K26" s="52"/>
      <c r="L26" s="52"/>
    </row>
    <row r="27" spans="1:23" x14ac:dyDescent="0.2">
      <c r="A27" s="55" t="str">
        <f>'[1]Sal Total'!A24</f>
        <v>a/ Cifras Preliminares al 31/03/2017</v>
      </c>
      <c r="B27" s="51"/>
      <c r="C27" s="51"/>
      <c r="D27" s="51"/>
      <c r="E27" s="51"/>
      <c r="F27" s="51"/>
      <c r="G27" s="51"/>
      <c r="H27" s="52"/>
      <c r="I27" s="52"/>
      <c r="J27" s="52"/>
      <c r="K27" s="52"/>
      <c r="L27" s="52"/>
    </row>
    <row r="28" spans="1:23" x14ac:dyDescent="0.2">
      <c r="A28" s="56" t="str">
        <f>'[1]Sal Ext.'!A29</f>
        <v>Tipo de Cambio utilizado al 31/03/2017 suministrado por el BCV. 10 Bs/USD</v>
      </c>
      <c r="F28" s="58"/>
      <c r="K28" s="59"/>
      <c r="M28" s="60"/>
      <c r="N28" s="60"/>
      <c r="O28" s="60"/>
      <c r="P28" s="60"/>
      <c r="S28" s="54"/>
      <c r="T28" s="61"/>
      <c r="U28" s="61"/>
    </row>
    <row r="29" spans="1:23" x14ac:dyDescent="0.2">
      <c r="A29" s="62" t="str">
        <f>'[1]Sal Total'!A26</f>
        <v>Fuente: Ministerio del Poder Popular de Economía y Finanzas. Oficina Nacional de Crédito Público</v>
      </c>
      <c r="M29" s="60"/>
      <c r="N29" s="63"/>
      <c r="O29" s="63"/>
      <c r="P29" s="63"/>
      <c r="Q29" s="63"/>
      <c r="R29" s="63"/>
      <c r="S29" s="64"/>
      <c r="T29" s="64"/>
      <c r="U29" s="64"/>
    </row>
    <row r="30" spans="1:23" customFormat="1" ht="12.75" customHeight="1" x14ac:dyDescent="0.2">
      <c r="A30" s="65"/>
      <c r="B30" s="65"/>
      <c r="C30" s="65"/>
      <c r="D30" s="65"/>
      <c r="E30" s="65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W30" s="67"/>
    </row>
    <row r="31" spans="1:23" x14ac:dyDescent="0.2">
      <c r="A31" s="65"/>
      <c r="B31" s="65"/>
      <c r="C31" s="65"/>
      <c r="D31" s="65"/>
      <c r="E31" s="65"/>
      <c r="F31" s="65"/>
    </row>
    <row r="32" spans="1:23" x14ac:dyDescent="0.2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3" x14ac:dyDescent="0.2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23" customFormat="1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W34" s="67"/>
    </row>
    <row r="35" spans="1:23" customFormat="1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W35" s="67"/>
    </row>
    <row r="36" spans="1:23" customFormat="1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W36" s="67"/>
    </row>
    <row r="37" spans="1:23" customFormat="1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W37" s="67"/>
    </row>
    <row r="38" spans="1:23" customFormat="1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W38" s="67"/>
    </row>
    <row r="39" spans="1:23" x14ac:dyDescent="0.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</row>
    <row r="40" spans="1:23" x14ac:dyDescent="0.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</row>
    <row r="41" spans="1:23" s="54" customFormat="1" x14ac:dyDescent="0.2">
      <c r="A41" s="69"/>
    </row>
    <row r="42" spans="1:23" s="54" customFormat="1" x14ac:dyDescent="0.2">
      <c r="A42" s="69"/>
    </row>
    <row r="43" spans="1:23" s="54" customFormat="1" x14ac:dyDescent="0.2">
      <c r="A43" s="69"/>
    </row>
    <row r="44" spans="1:23" s="54" customFormat="1" x14ac:dyDescent="0.2">
      <c r="A44" s="69"/>
    </row>
    <row r="49" spans="1:21" x14ac:dyDescent="0.2">
      <c r="A49"/>
    </row>
    <row r="50" spans="1:21" x14ac:dyDescent="0.2">
      <c r="A50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1:21" x14ac:dyDescent="0.2">
      <c r="A5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</row>
    <row r="52" spans="1:21" x14ac:dyDescent="0.2">
      <c r="A52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</row>
    <row r="53" spans="1:21" x14ac:dyDescent="0.2">
      <c r="A53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  <row r="54" spans="1:21" x14ac:dyDescent="0.2"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</row>
    <row r="55" spans="1:21" x14ac:dyDescent="0.2"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1:21" x14ac:dyDescent="0.2">
      <c r="A56" s="69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spans="1:21" x14ac:dyDescent="0.2">
      <c r="A57" s="69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spans="1:21" x14ac:dyDescent="0.2">
      <c r="A58" s="69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</row>
    <row r="59" spans="1:21" x14ac:dyDescent="0.2">
      <c r="A59" s="69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</row>
    <row r="60" spans="1:21" x14ac:dyDescent="0.2"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</row>
  </sheetData>
  <mergeCells count="4">
    <mergeCell ref="A8:T8"/>
    <mergeCell ref="A9:T9"/>
    <mergeCell ref="A10:T10"/>
    <mergeCell ref="A30:F31"/>
  </mergeCells>
  <printOptions horizontalCentered="1"/>
  <pageMargins left="0.78740157480314965" right="0.59055118110236227" top="0.78740157480314965" bottom="0.59055118110236227" header="0.59055118110236227" footer="0"/>
  <pageSetup scale="48" orientation="landscape" r:id="rId1"/>
  <headerFooter alignWithMargins="0">
    <oddFooter>&amp;C3 de 21&amp;R&amp;G</oddFooter>
  </headerFooter>
  <ignoredErrors>
    <ignoredError sqref="B15:N16 O15:V16" unlockedFormula="1"/>
    <ignoredError sqref="O17:V17 B17:N17" formulaRange="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Int.</vt:lpstr>
      <vt:lpstr>'Sal Int.'!Área_de_impresión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2017-05-04T21:16:05Z</dcterms:created>
  <dcterms:modified xsi:type="dcterms:W3CDTF">2017-05-04T21:16:58Z</dcterms:modified>
</cp:coreProperties>
</file>